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16B3E69-A48D-47C4-8B32-3CB3D40B2AEF}" xr6:coauthVersionLast="36" xr6:coauthVersionMax="36" xr10:uidLastSave="{00000000-0000-0000-0000-000000000000}"/>
  <bookViews>
    <workbookView xWindow="1860" yWindow="1860" windowWidth="28800" windowHeight="154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5" i="1" l="1"/>
  <c r="AC14" i="1"/>
  <c r="AD14" i="1" s="1"/>
  <c r="F14" i="1"/>
  <c r="F13" i="1" l="1"/>
  <c r="F12" i="1"/>
  <c r="AC13" i="1" l="1"/>
  <c r="AC12" i="1"/>
  <c r="AD12" i="1" s="1"/>
  <c r="AD13" i="1" l="1"/>
</calcChain>
</file>

<file path=xl/sharedStrings.xml><?xml version="1.0" encoding="utf-8"?>
<sst xmlns="http://schemas.openxmlformats.org/spreadsheetml/2006/main" count="126" uniqueCount="68">
  <si>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</si>
  <si>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</si>
  <si>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</si>
  <si>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</si>
  <si>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</si>
  <si>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</si>
  <si>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</si>
  <si>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</si>
  <si>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</si>
  <si>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</si>
  <si>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</si>
  <si>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</si>
  <si>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</si>
  <si>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</si>
  <si>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</si>
  <si>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</si>
  <si>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</si>
  <si>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</si>
  <si>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</si>
  <si>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</si>
  <si>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</si>
  <si>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</si>
  <si>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</si>
  <si>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</si>
  <si>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</si>
  <si>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</si>
  <si>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</si>
  <si>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</si>
  <si>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</si>
  <si>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</si>
  <si>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</si>
  <si>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</si>
  <si>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</si>
  <si>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</si>
  <si>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</si>
  <si>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</si>
  <si>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</si>
  <si>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</si>
  <si>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</si>
  <si>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</si>
  <si>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</si>
  <si>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</si>
  <si>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</si>
  <si>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</si>
  <si>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</si>
  <si>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</si>
  <si>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</si>
  <si>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</si>
  <si>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</si>
  <si>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</si>
  <si>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</si>
  <si>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</si>
  <si>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чел.ч</t>
  </si>
  <si>
    <t>80.10.12.200</t>
  </si>
  <si>
    <t>2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</si>
  <si>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</si>
  <si>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</si>
  <si>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</si>
  <si>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</si>
  <si>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</si>
  <si>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</si>
  <si>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/ </t>
  </si>
  <si>
    <t>Муниципальное казенное учреждение Управление образования и молодежной политики Златоустовского городского округа</t>
  </si>
  <si>
    <t>Дата подготовки обоснования НМЦК:22.01.2026</t>
  </si>
  <si>
    <t>МАДОУ Детский сад №50</t>
  </si>
  <si>
    <t>МАДОУ Детский сад комбинированного вида №36</t>
  </si>
  <si>
    <t>МАДОУ Детский сад №62</t>
  </si>
  <si>
    <t>На основании проведенного анализа рынка и расчетов, НМЦК составляет: 1 022 400,00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</si>
</sst>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2">
    <xf numFmtId="0" fontId="0" fillId="0" borderId="0" applyAlignment="0"/>
    <xf numFmtId="43" fontId="1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8"/>
  <sheetViews>
    <sheetView tabSelected="1" view="pageBreakPreview" topLeftCell="A7" zoomScaleNormal="100" zoomScaleSheetLayoutView="100" workbookViewId="0">
      <selection activeCell="AD15" sqref="AD1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6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2" ht="42" customHeight="1" x14ac:dyDescent="0.25">
      <c r="A7" s="26" t="s">
        <v>58</v>
      </c>
      <c r="B7" s="26"/>
      <c r="C7" s="50" t="s">
        <v>59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1:32" ht="43.5" customHeight="1" x14ac:dyDescent="0.25">
      <c r="A8" s="46" t="s">
        <v>62</v>
      </c>
      <c r="B8" s="47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48"/>
    </row>
    <row r="9" spans="1:32" ht="125.25" customHeight="1" x14ac:dyDescent="0.25">
      <c r="A9" s="44" t="s">
        <v>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</row>
    <row r="10" spans="1:32" ht="30" customHeight="1" x14ac:dyDescent="0.25">
      <c r="A10" s="26" t="s">
        <v>4</v>
      </c>
      <c r="B10" s="26" t="s">
        <v>5</v>
      </c>
      <c r="C10" s="26"/>
      <c r="D10" s="45" t="s">
        <v>6</v>
      </c>
      <c r="E10" s="26" t="s">
        <v>7</v>
      </c>
      <c r="F10" s="45" t="s">
        <v>8</v>
      </c>
      <c r="G10" s="6" t="s">
        <v>55</v>
      </c>
      <c r="H10" s="6" t="s">
        <v>56</v>
      </c>
      <c r="I10" s="6" t="s">
        <v>57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5" t="s">
        <v>60</v>
      </c>
      <c r="AD10" s="8" t="s">
        <v>28</v>
      </c>
    </row>
    <row r="11" spans="1:32" ht="45" customHeight="1" x14ac:dyDescent="0.25">
      <c r="A11" s="26"/>
      <c r="B11" s="26"/>
      <c r="C11" s="26"/>
      <c r="D11" s="45"/>
      <c r="E11" s="26"/>
      <c r="F11" s="45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45"/>
      <c r="AD11" s="10"/>
    </row>
    <row r="12" spans="1:32" ht="52.5" customHeight="1" x14ac:dyDescent="0.25">
      <c r="A12" s="11" t="s">
        <v>51</v>
      </c>
      <c r="B12" s="26" t="s">
        <v>65</v>
      </c>
      <c r="C12" s="26"/>
      <c r="D12" s="7" t="s">
        <v>53</v>
      </c>
      <c r="E12" s="11" t="s">
        <v>52</v>
      </c>
      <c r="F12" s="12">
        <f>2556/12*3</f>
        <v>639</v>
      </c>
      <c r="G12" s="6">
        <v>450</v>
      </c>
      <c r="H12" s="6">
        <v>500</v>
      </c>
      <c r="I12" s="6">
        <v>650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104.08</v>
      </c>
      <c r="AB12" s="6">
        <v>19.52</v>
      </c>
      <c r="AC12" s="24">
        <f>AVERAGE(G12:I12)</f>
        <v>533.33333333333337</v>
      </c>
      <c r="AD12" s="6">
        <f>AC12*F12</f>
        <v>340800</v>
      </c>
      <c r="AE12" s="13"/>
      <c r="AF12" s="13"/>
    </row>
    <row r="13" spans="1:32" ht="52.5" customHeight="1" x14ac:dyDescent="0.25">
      <c r="A13" s="11" t="s">
        <v>54</v>
      </c>
      <c r="B13" s="26" t="s">
        <v>64</v>
      </c>
      <c r="C13" s="26"/>
      <c r="D13" s="7" t="s">
        <v>53</v>
      </c>
      <c r="E13" s="11" t="s">
        <v>52</v>
      </c>
      <c r="F13" s="12">
        <f>2556/12*3</f>
        <v>639</v>
      </c>
      <c r="G13" s="6">
        <v>450</v>
      </c>
      <c r="H13" s="6">
        <v>500</v>
      </c>
      <c r="I13" s="6">
        <v>650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104.08</v>
      </c>
      <c r="AB13" s="6">
        <v>19.52</v>
      </c>
      <c r="AC13" s="24">
        <f>AVERAGE(G13:I13)</f>
        <v>533.33333333333337</v>
      </c>
      <c r="AD13" s="6">
        <f>AC13*F13</f>
        <v>340800</v>
      </c>
      <c r="AE13" s="13"/>
      <c r="AF13" s="13"/>
    </row>
    <row r="14" spans="1:32" ht="52.5" customHeight="1" x14ac:dyDescent="0.25">
      <c r="A14" s="25">
        <v>3</v>
      </c>
      <c r="B14" s="26" t="s">
        <v>66</v>
      </c>
      <c r="C14" s="26"/>
      <c r="D14" s="7" t="s">
        <v>53</v>
      </c>
      <c r="E14" s="25" t="s">
        <v>52</v>
      </c>
      <c r="F14" s="12">
        <f>2556/12*3</f>
        <v>639</v>
      </c>
      <c r="G14" s="6">
        <v>450</v>
      </c>
      <c r="H14" s="6">
        <v>500</v>
      </c>
      <c r="I14" s="6">
        <v>650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104.08</v>
      </c>
      <c r="AB14" s="6">
        <v>19.52</v>
      </c>
      <c r="AC14" s="24">
        <f>AVERAGE(G14:I14)</f>
        <v>533.33333333333337</v>
      </c>
      <c r="AD14" s="6">
        <f>AC14*F14</f>
        <v>340800</v>
      </c>
      <c r="AE14" s="13"/>
      <c r="AF14" s="13"/>
    </row>
    <row r="15" spans="1:32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C15" s="11" t="s">
        <v>47</v>
      </c>
      <c r="AD15" s="6">
        <f>SUM(AD12:AD14)</f>
        <v>1022400</v>
      </c>
    </row>
    <row r="16" spans="1:32" x14ac:dyDescent="0.25">
      <c r="A16" s="30" t="s">
        <v>67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2"/>
    </row>
    <row r="17" spans="1:30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x14ac:dyDescent="0.25">
      <c r="A18" s="34" t="s">
        <v>63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ht="15.75" thickBot="1" x14ac:dyDescent="0.3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 ht="15.75" thickBot="1" x14ac:dyDescent="0.3">
      <c r="A22" s="36" t="s">
        <v>48</v>
      </c>
      <c r="B22" s="37"/>
      <c r="C22" s="37"/>
      <c r="D22" s="37"/>
      <c r="E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38"/>
      <c r="B23" s="39"/>
      <c r="C23" s="39"/>
      <c r="D23" s="39"/>
      <c r="E23" s="15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5.75" thickBot="1" x14ac:dyDescent="0.3">
      <c r="A24" s="40" t="s">
        <v>49</v>
      </c>
      <c r="B24" s="41"/>
      <c r="C24" s="41"/>
      <c r="D24" s="41"/>
      <c r="E24" s="17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x14ac:dyDescent="0.25">
      <c r="A25" s="42" t="s">
        <v>61</v>
      </c>
      <c r="B25" s="43"/>
      <c r="C25" s="43"/>
      <c r="D25" s="43"/>
      <c r="E25" s="18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5" thickBot="1" x14ac:dyDescent="0.3">
      <c r="A26" s="27" t="s">
        <v>50</v>
      </c>
      <c r="B26" s="28"/>
      <c r="C26" s="28"/>
      <c r="D26" s="28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2"/>
      <c r="B27" s="22"/>
      <c r="C27" s="22"/>
      <c r="D27" s="22"/>
      <c r="E27" s="22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3"/>
      <c r="AB27" s="3"/>
      <c r="AC27" s="3"/>
    </row>
    <row r="28" spans="1:30" ht="15.75" x14ac:dyDescent="0.25">
      <c r="A28" s="23" t="s">
        <v>0</v>
      </c>
    </row>
  </sheetData>
  <mergeCells count="27">
    <mergeCell ref="A8:AD8"/>
    <mergeCell ref="A3:AD3"/>
    <mergeCell ref="A6:B6"/>
    <mergeCell ref="C6:AD6"/>
    <mergeCell ref="A7:B7"/>
    <mergeCell ref="C7:AD7"/>
    <mergeCell ref="A9:AD9"/>
    <mergeCell ref="A10:A11"/>
    <mergeCell ref="B10:C11"/>
    <mergeCell ref="D10:D11"/>
    <mergeCell ref="E10:E11"/>
    <mergeCell ref="F10:F11"/>
    <mergeCell ref="AC10:AC11"/>
    <mergeCell ref="B12:C12"/>
    <mergeCell ref="A26:D26"/>
    <mergeCell ref="A15:AA15"/>
    <mergeCell ref="A16:AD16"/>
    <mergeCell ref="A17:AD17"/>
    <mergeCell ref="A18:AD18"/>
    <mergeCell ref="A19:AD19"/>
    <mergeCell ref="A20:AD20"/>
    <mergeCell ref="A22:D22"/>
    <mergeCell ref="A23:D23"/>
    <mergeCell ref="A24:D24"/>
    <mergeCell ref="A25:D25"/>
    <mergeCell ref="B13:C13"/>
    <mergeCell ref="B14:C14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2026-02-24T05:36:27Z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