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Обмен\Сергей\заявки 223 фз\2026\Бузулук\фильтры на аквалаб\"/>
    </mc:Choice>
  </mc:AlternateContent>
  <bookViews>
    <workbookView xWindow="0" yWindow="0" windowWidth="28665" windowHeight="11190"/>
  </bookViews>
  <sheets>
    <sheet name="ОБОСНОВАНИЕ" sheetId="3" r:id="rId1"/>
  </sheets>
  <calcPr calcId="162913"/>
</workbook>
</file>

<file path=xl/calcChain.xml><?xml version="1.0" encoding="utf-8"?>
<calcChain xmlns="http://schemas.openxmlformats.org/spreadsheetml/2006/main">
  <c r="J11" i="3" l="1"/>
  <c r="L11" i="3"/>
  <c r="J12" i="3"/>
  <c r="L12" i="3"/>
  <c r="J8" i="3" l="1"/>
  <c r="J9" i="3"/>
  <c r="J10" i="3"/>
  <c r="L8" i="3" l="1"/>
  <c r="L9" i="3"/>
  <c r="L10" i="3"/>
  <c r="L13" i="3" l="1"/>
</calcChain>
</file>

<file path=xl/sharedStrings.xml><?xml version="1.0" encoding="utf-8"?>
<sst xmlns="http://schemas.openxmlformats.org/spreadsheetml/2006/main" count="41" uniqueCount="28">
  <si>
    <t>Коэффициент вариации</t>
  </si>
  <si>
    <t>Количество источников ценовой информации</t>
  </si>
  <si>
    <t>Количество</t>
  </si>
  <si>
    <t>Ед. измерения</t>
  </si>
  <si>
    <t>№ п/п</t>
  </si>
  <si>
    <t>Начальная (максимальная) цена гражданско-правового договора, руб.</t>
  </si>
  <si>
    <t>___________</t>
  </si>
  <si>
    <t>Чурсин С. А.</t>
  </si>
  <si>
    <t>(должность)</t>
  </si>
  <si>
    <t xml:space="preserve">  (подпись)</t>
  </si>
  <si>
    <t>(ФИО)</t>
  </si>
  <si>
    <t>ОБОСНОВАНИЕ НАЧАЛЬНОЙ (МАКСИМАЛЬНОЙ) ЦЕНЫ ГРАЖДАНСКО-ПРАВОВОГО ДОГОВОРА</t>
  </si>
  <si>
    <t>Основные характеристики объекта закупки</t>
  </si>
  <si>
    <t>Наименование товара</t>
  </si>
  <si>
    <t>Цены поставщиков за единицу товара, рублей</t>
  </si>
  <si>
    <r>
      <t xml:space="preserve"> Используемый метод: </t>
    </r>
    <r>
      <rPr>
        <sz val="14"/>
        <rFont val="Times New Roman"/>
        <family val="1"/>
        <charset val="204"/>
      </rPr>
      <t>расчет по методу сопоставимых рыночных цен (анализа рынка)</t>
    </r>
  </si>
  <si>
    <t>согласно технического задания</t>
  </si>
  <si>
    <t>штука</t>
  </si>
  <si>
    <t>Принятая цена*</t>
  </si>
  <si>
    <t xml:space="preserve"> *</t>
  </si>
  <si>
    <t>Ведущий специалист по закупкам</t>
  </si>
  <si>
    <t>ИТОГО</t>
  </si>
  <si>
    <t>на поставку картриджей для установки для получения очищенной воды и воды для инъекций «АКВАЛАБ» УВОИ-«МФ»-1812-2</t>
  </si>
  <si>
    <t>Картридж</t>
  </si>
  <si>
    <t>Дата подготовки обоснования НМЦД 24.02.2026 г.</t>
  </si>
  <si>
    <t>Коммерческое предложение №10435/411 от 17.02.2026 г.</t>
  </si>
  <si>
    <t>Коммерческое предложение б/н от 17.02.2026 г.</t>
  </si>
  <si>
    <t>В соответствии с п. 30.2 Положения о закупке в связи с имеющимся объемом  финансового обеспечения на данную закупку заказчиком принято решение при формировании НМЦД принять за основу минимальное предложение потенциального участника закупки равное =172048,00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</si>
</sst>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Border="1" applyAlignment="1"/>
    <xf numFmtId="0" fontId="7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Border="1"/>
    <xf numFmtId="0" fontId="10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2" fontId="12" fillId="0" borderId="2" xfId="0" applyNumberFormat="1" applyFont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tabSelected="1" zoomScaleNormal="100" workbookViewId="0">
      <selection activeCell="Q15" sqref="Q15"/>
    </sheetView>
  </sheetViews>
  <sheetFormatPr defaultRowHeight="12.75" x14ac:dyDescent="0.2"/>
  <cols>
    <col min="1" max="1" width="5" customWidth="1"/>
    <col min="2" max="2" width="25.7109375" customWidth="1"/>
    <col min="3" max="3" width="26.85546875" customWidth="1"/>
    <col min="4" max="4" width="10.28515625" customWidth="1"/>
    <col min="5" max="5" width="11.28515625" customWidth="1"/>
    <col min="6" max="6" width="11.85546875" customWidth="1"/>
    <col min="7" max="7" width="13.28515625" customWidth="1"/>
    <col min="8" max="8" width="13.42578125" customWidth="1"/>
    <col min="9" max="9" width="12" customWidth="1"/>
    <col min="10" max="10" width="12.5703125" customWidth="1"/>
    <col min="11" max="11" width="9.7109375" customWidth="1"/>
    <col min="12" max="12" width="16" customWidth="1"/>
    <col min="13" max="13" width="9.140625" style="12" hidden="1" customWidth="1"/>
    <col min="14" max="21" width="9.140625" style="12"/>
  </cols>
  <sheetData>
    <row r="2" spans="1:21" ht="24" customHeight="1" x14ac:dyDescent="0.2">
      <c r="A2" s="25" t="s">
        <v>11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1" ht="27" customHeight="1" x14ac:dyDescent="0.2">
      <c r="A3" s="28" t="s">
        <v>22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21" ht="21.75" customHeight="1" x14ac:dyDescent="0.2">
      <c r="A4" s="27" t="s">
        <v>15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21" ht="15.75" customHeight="1" x14ac:dyDescent="0.2">
      <c r="A5" s="26" t="s">
        <v>4</v>
      </c>
      <c r="B5" s="26" t="s">
        <v>13</v>
      </c>
      <c r="C5" s="26" t="s">
        <v>12</v>
      </c>
      <c r="D5" s="29" t="s">
        <v>3</v>
      </c>
      <c r="E5" s="26" t="s">
        <v>2</v>
      </c>
      <c r="F5" s="26" t="s">
        <v>1</v>
      </c>
      <c r="G5" s="26" t="s">
        <v>14</v>
      </c>
      <c r="H5" s="26"/>
      <c r="I5" s="26"/>
      <c r="J5" s="26" t="s">
        <v>0</v>
      </c>
      <c r="K5" s="26" t="s">
        <v>18</v>
      </c>
      <c r="L5" s="26" t="s">
        <v>5</v>
      </c>
    </row>
    <row r="6" spans="1:21" ht="67.5" customHeight="1" x14ac:dyDescent="0.2">
      <c r="A6" s="26"/>
      <c r="B6" s="26"/>
      <c r="C6" s="26"/>
      <c r="D6" s="30"/>
      <c r="E6" s="26"/>
      <c r="F6" s="26"/>
      <c r="G6" s="13" t="s">
        <v>25</v>
      </c>
      <c r="H6" s="13" t="s">
        <v>26</v>
      </c>
      <c r="I6" s="13" t="s">
        <v>26</v>
      </c>
      <c r="J6" s="26"/>
      <c r="K6" s="26"/>
      <c r="L6" s="26"/>
    </row>
    <row r="7" spans="1:21" ht="15" x14ac:dyDescent="0.2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1">
        <v>7</v>
      </c>
      <c r="H7" s="11">
        <v>8</v>
      </c>
      <c r="I7" s="11">
        <v>9</v>
      </c>
      <c r="J7" s="11">
        <v>10</v>
      </c>
      <c r="K7" s="11"/>
      <c r="L7" s="14">
        <v>12</v>
      </c>
    </row>
    <row r="8" spans="1:21" s="9" customFormat="1" ht="19.5" customHeight="1" x14ac:dyDescent="0.2">
      <c r="A8" s="15">
        <v>1</v>
      </c>
      <c r="B8" s="18" t="s">
        <v>23</v>
      </c>
      <c r="C8" s="15" t="s">
        <v>16</v>
      </c>
      <c r="D8" s="15" t="s">
        <v>17</v>
      </c>
      <c r="E8" s="15">
        <v>4</v>
      </c>
      <c r="F8" s="15">
        <v>3</v>
      </c>
      <c r="G8" s="17">
        <v>3716</v>
      </c>
      <c r="H8" s="17">
        <v>4015.14</v>
      </c>
      <c r="I8" s="17">
        <v>4286.03</v>
      </c>
      <c r="J8" s="16">
        <f t="shared" ref="J8:J10" si="0">STDEVA(G8:I8)/(SUM(G8:I8)/COUNTIF(G8:I8,"&gt;0"))</f>
        <v>7.1181063210616735E-2</v>
      </c>
      <c r="K8" s="17">
        <v>3716</v>
      </c>
      <c r="L8" s="19">
        <f t="shared" ref="L8:L10" si="1">K8*E8</f>
        <v>14864</v>
      </c>
      <c r="M8" s="12"/>
      <c r="N8" s="12"/>
      <c r="O8" s="12"/>
      <c r="P8" s="12"/>
      <c r="Q8" s="12"/>
      <c r="R8" s="12"/>
      <c r="S8" s="12"/>
      <c r="T8" s="12"/>
      <c r="U8" s="12"/>
    </row>
    <row r="9" spans="1:21" s="9" customFormat="1" ht="23.25" customHeight="1" x14ac:dyDescent="0.2">
      <c r="A9" s="15">
        <v>2</v>
      </c>
      <c r="B9" s="18" t="s">
        <v>23</v>
      </c>
      <c r="C9" s="15" t="s">
        <v>16</v>
      </c>
      <c r="D9" s="15" t="s">
        <v>17</v>
      </c>
      <c r="E9" s="15">
        <v>4</v>
      </c>
      <c r="F9" s="15">
        <v>3</v>
      </c>
      <c r="G9" s="17">
        <v>17048.5</v>
      </c>
      <c r="H9" s="17">
        <v>18816.43</v>
      </c>
      <c r="I9" s="17">
        <v>18284.52</v>
      </c>
      <c r="J9" s="16">
        <f t="shared" si="0"/>
        <v>5.0251630842289841E-2</v>
      </c>
      <c r="K9" s="17">
        <v>17048.5</v>
      </c>
      <c r="L9" s="19">
        <f t="shared" si="1"/>
        <v>68194</v>
      </c>
      <c r="M9" s="12"/>
      <c r="N9" s="12"/>
      <c r="O9" s="12"/>
      <c r="P9" s="12"/>
      <c r="Q9" s="12"/>
      <c r="R9" s="12"/>
      <c r="S9" s="12"/>
      <c r="T9" s="12"/>
      <c r="U9" s="12"/>
    </row>
    <row r="10" spans="1:21" s="9" customFormat="1" ht="25.5" customHeight="1" x14ac:dyDescent="0.2">
      <c r="A10" s="15">
        <v>3</v>
      </c>
      <c r="B10" s="18" t="s">
        <v>23</v>
      </c>
      <c r="C10" s="15" t="s">
        <v>16</v>
      </c>
      <c r="D10" s="15" t="s">
        <v>17</v>
      </c>
      <c r="E10" s="15">
        <v>1</v>
      </c>
      <c r="F10" s="15">
        <v>3</v>
      </c>
      <c r="G10" s="17">
        <v>17050</v>
      </c>
      <c r="H10" s="17">
        <v>19165.91</v>
      </c>
      <c r="I10" s="17">
        <v>17225.62</v>
      </c>
      <c r="J10" s="16">
        <f t="shared" si="0"/>
        <v>6.5915702123819184E-2</v>
      </c>
      <c r="K10" s="17">
        <v>17050</v>
      </c>
      <c r="L10" s="19">
        <f t="shared" si="1"/>
        <v>17050</v>
      </c>
      <c r="M10" s="12"/>
      <c r="N10" s="12"/>
      <c r="O10" s="12"/>
      <c r="P10" s="12"/>
      <c r="Q10" s="12"/>
      <c r="R10" s="12"/>
      <c r="S10" s="12"/>
      <c r="T10" s="12"/>
      <c r="U10" s="12"/>
    </row>
    <row r="11" spans="1:21" s="9" customFormat="1" ht="25.5" customHeight="1" x14ac:dyDescent="0.2">
      <c r="A11" s="15">
        <v>4</v>
      </c>
      <c r="B11" s="18" t="s">
        <v>23</v>
      </c>
      <c r="C11" s="15" t="s">
        <v>16</v>
      </c>
      <c r="D11" s="15" t="s">
        <v>17</v>
      </c>
      <c r="E11" s="15">
        <v>4</v>
      </c>
      <c r="F11" s="15">
        <v>3</v>
      </c>
      <c r="G11" s="17">
        <v>6348</v>
      </c>
      <c r="H11" s="17">
        <v>7192.28</v>
      </c>
      <c r="I11" s="17">
        <v>7243.7</v>
      </c>
      <c r="J11" s="16">
        <f t="shared" ref="J11:J12" si="2">STDEVA(G11:I11)/(SUM(G11:I11)/COUNTIF(G11:I11,"&gt;0"))</f>
        <v>7.2596276864288004E-2</v>
      </c>
      <c r="K11" s="17">
        <v>6348</v>
      </c>
      <c r="L11" s="19">
        <f t="shared" ref="L11:L12" si="3">K11*E11</f>
        <v>25392</v>
      </c>
      <c r="M11" s="12"/>
      <c r="N11" s="12"/>
      <c r="O11" s="12"/>
      <c r="P11" s="12"/>
      <c r="Q11" s="12"/>
      <c r="R11" s="12"/>
      <c r="S11" s="12"/>
      <c r="T11" s="12"/>
      <c r="U11" s="12"/>
    </row>
    <row r="12" spans="1:21" s="9" customFormat="1" ht="25.5" customHeight="1" x14ac:dyDescent="0.2">
      <c r="A12" s="15">
        <v>5</v>
      </c>
      <c r="B12" s="18" t="s">
        <v>23</v>
      </c>
      <c r="C12" s="15" t="s">
        <v>16</v>
      </c>
      <c r="D12" s="15" t="s">
        <v>17</v>
      </c>
      <c r="E12" s="15">
        <v>4</v>
      </c>
      <c r="F12" s="15">
        <v>3</v>
      </c>
      <c r="G12" s="17">
        <v>11637</v>
      </c>
      <c r="H12" s="17">
        <v>12370.13</v>
      </c>
      <c r="I12" s="17">
        <v>12856.56</v>
      </c>
      <c r="J12" s="16">
        <f t="shared" si="2"/>
        <v>4.9961730317889808E-2</v>
      </c>
      <c r="K12" s="17">
        <v>11637</v>
      </c>
      <c r="L12" s="19">
        <f t="shared" si="3"/>
        <v>46548</v>
      </c>
      <c r="M12" s="12"/>
      <c r="N12" s="12"/>
      <c r="O12" s="12"/>
      <c r="P12" s="12"/>
      <c r="Q12" s="12"/>
      <c r="R12" s="12"/>
      <c r="S12" s="12"/>
      <c r="T12" s="12"/>
      <c r="U12" s="12"/>
    </row>
    <row r="13" spans="1:21" s="9" customFormat="1" ht="18" customHeight="1" x14ac:dyDescent="0.2">
      <c r="A13" s="22" t="s">
        <v>21</v>
      </c>
      <c r="B13" s="23"/>
      <c r="C13" s="23"/>
      <c r="D13" s="23"/>
      <c r="E13" s="23"/>
      <c r="F13" s="23"/>
      <c r="G13" s="23"/>
      <c r="H13" s="23"/>
      <c r="I13" s="23"/>
      <c r="J13" s="23"/>
      <c r="K13" s="24"/>
      <c r="L13" s="19">
        <f>SUM(L8:L12)</f>
        <v>172048</v>
      </c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2" customHeight="1" x14ac:dyDescent="0.25">
      <c r="A14" s="1"/>
    </row>
    <row r="15" spans="1:21" ht="43.5" customHeight="1" x14ac:dyDescent="0.2">
      <c r="A15" s="20" t="s">
        <v>19</v>
      </c>
      <c r="B15" s="21" t="s">
        <v>27</v>
      </c>
      <c r="C15" s="21"/>
      <c r="D15" s="21"/>
      <c r="E15" s="21"/>
      <c r="F15" s="21"/>
      <c r="G15" s="21"/>
      <c r="H15" s="21"/>
      <c r="M15"/>
    </row>
    <row r="16" spans="1:21" ht="21.75" customHeight="1" x14ac:dyDescent="0.2">
      <c r="B16" s="8" t="s">
        <v>24</v>
      </c>
      <c r="M16"/>
    </row>
    <row r="17" spans="2:13" ht="13.5" customHeight="1" x14ac:dyDescent="0.2">
      <c r="M17"/>
    </row>
    <row r="18" spans="2:13" ht="18.75" x14ac:dyDescent="0.3">
      <c r="C18" s="4" t="s">
        <v>20</v>
      </c>
      <c r="D18" s="4"/>
      <c r="E18" s="5"/>
      <c r="F18" s="4"/>
      <c r="G18" s="4"/>
      <c r="H18" s="6" t="s">
        <v>6</v>
      </c>
      <c r="J18" s="7" t="s">
        <v>7</v>
      </c>
      <c r="M18"/>
    </row>
    <row r="19" spans="2:13" ht="15" x14ac:dyDescent="0.25">
      <c r="C19" s="3" t="s">
        <v>8</v>
      </c>
      <c r="D19" s="3"/>
      <c r="F19" s="3"/>
      <c r="G19" s="3"/>
      <c r="H19" s="2" t="s">
        <v>9</v>
      </c>
      <c r="J19" s="2" t="s">
        <v>10</v>
      </c>
      <c r="M19"/>
    </row>
    <row r="20" spans="2:13" ht="15" x14ac:dyDescent="0.25">
      <c r="B20" s="1"/>
    </row>
  </sheetData>
  <mergeCells count="15">
    <mergeCell ref="B15:H15"/>
    <mergeCell ref="A13:K13"/>
    <mergeCell ref="A2:L2"/>
    <mergeCell ref="C5:C6"/>
    <mergeCell ref="L5:L6"/>
    <mergeCell ref="K5:K6"/>
    <mergeCell ref="F5:F6"/>
    <mergeCell ref="E5:E6"/>
    <mergeCell ref="A4:L4"/>
    <mergeCell ref="B5:B6"/>
    <mergeCell ref="A5:A6"/>
    <mergeCell ref="G5:I5"/>
    <mergeCell ref="J5:J6"/>
    <mergeCell ref="A3:M3"/>
    <mergeCell ref="D5:D6"/>
  </mergeCells>
  <phoneticPr fontId="0" type="noConversion"/>
  <pageMargins left="0.25" right="0.25" top="0.3" bottom="0.26" header="0.3" footer="0.3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Владимир</cp:lastModifiedBy>
  <cp:lastPrinted>2022-12-01T05:59:40Z</cp:lastPrinted>
  <dcterms:created xsi:type="dcterms:W3CDTF">1996-10-08T23:32:33Z</dcterms:created>
  <dcterms:modified xsi:type="dcterms:W3CDTF">2026-02-24T06:13:12Z</dcterms:modified>
</cp:coreProperties>
</file>