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rgionline\Desktop\7316002825 ОГАУСО ДОБРЫЙ ДОМ НОВЫЕ ГРАНИ\16.03.2026 АД Поставка гладильного катка\"/>
    </mc:Choice>
  </mc:AlternateContent>
  <bookViews>
    <workbookView xWindow="0" yWindow="0" windowWidth="28800" windowHeight="12300"/>
  </bookViews>
  <sheets>
    <sheet name="НМЦД " sheetId="2" r:id="rId1"/>
  </sheets>
  <calcPr calcId="162913"/>
</workbook>
</file>

<file path=xl/calcChain.xml><?xml version="1.0" encoding="utf-8"?>
<calcChain xmlns="http://schemas.openxmlformats.org/spreadsheetml/2006/main">
  <c r="I7" i="2" l="1"/>
  <c r="I4" i="2" l="1"/>
  <c r="L4" i="2" s="1"/>
  <c r="M4" i="2" s="1"/>
  <c r="M5" i="2" s="1"/>
  <c r="J4" i="2" l="1"/>
  <c r="K4" i="2" s="1"/>
</calcChain>
</file>

<file path=xl/sharedStrings.xml><?xml version="1.0" encoding="utf-8"?>
<sst xmlns="http://schemas.openxmlformats.org/spreadsheetml/2006/main" count="24" uniqueCount="24">
  <si>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</si>
  <si>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</si>
  <si>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</si>
  <si>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</si>
  <si>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</si>
  <si>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</si>
  <si>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</si>
  <si>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</si>
  <si>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</si>
  <si>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1"/>
        <rFont val="Times New Roman"/>
      </rPr>
      <t xml:space="preserve">         (не должен превышать 33%)</t>
    </r>
  </si>
  <si>
    <t>Средняя арифметическая цена за единицу     руб.</t>
  </si>
  <si>
    <t>рублей</t>
  </si>
  <si>
    <t>в соответствии с Техническим заданием</t>
  </si>
  <si>
    <t>Коммерческое предложение                       №1</t>
  </si>
  <si>
    <t>Коммерческое предложение                        № 2</t>
  </si>
  <si>
    <t>Коммерческое предложение                 № 3</t>
  </si>
  <si>
    <t>Кол-во &lt;v&gt;</t>
  </si>
  <si>
    <t xml:space="preserve"> </t>
  </si>
  <si>
    <t>Расчет Н(М)ЦД по формуле                             v - количество (объем) закупаемого товара (работы, услуги);
     ц - ср. цена за единицу    Н(М)ЦД = v*ц</t>
  </si>
  <si>
    <t xml:space="preserve">Обоснование начальной (максимальной) цены Договора на поставку гладильного катка   </t>
  </si>
  <si>
    <t>Гладильный каток «Вязьма ВГ-1218» или эквивалент</t>
  </si>
  <si>
    <t>шт</t>
  </si>
  <si>
    <t xml:space="preserve">При определениеии начальной (максимальной) цены Договора на поставку гладильного катка  применен метод сопоставимых рыночных цен (анализ рынка). </t>
  </si>
  <si>
    <t>В результате проведенного расчета Н(М)Ц договора составила (по минимальному ценовому предложению):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</si>
</sst>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000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</font>
    <font>
      <sz val="12"/>
      <name val="Times New Roman"/>
    </font>
    <font>
      <b/>
      <sz val="12"/>
      <name val="Times New Roman"/>
    </font>
    <font>
      <b/>
      <sz val="11"/>
      <name val="Times New Roman"/>
    </font>
    <font>
      <sz val="11"/>
      <name val="Times New Roman"/>
    </font>
    <font>
      <i/>
      <sz val="11"/>
      <name val="Times New Roman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vertical="center"/>
    </xf>
    <xf numFmtId="43" fontId="2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8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9" fillId="2" borderId="1" xfId="1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 applyProtection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2</xdr:row>
      <xdr:rowOff>1904999</xdr:rowOff>
    </xdr:from>
    <xdr:to>
      <xdr:col>10</xdr:col>
      <xdr:colOff>619125</xdr:colOff>
      <xdr:row>2</xdr:row>
      <xdr:rowOff>2247900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0048875" y="4095749"/>
          <a:ext cx="590550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77027</xdr:colOff>
      <xdr:row>2</xdr:row>
      <xdr:rowOff>1710018</xdr:rowOff>
    </xdr:from>
    <xdr:to>
      <xdr:col>9</xdr:col>
      <xdr:colOff>833717</xdr:colOff>
      <xdr:row>2</xdr:row>
      <xdr:rowOff>2095500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9232233" y="3895165"/>
          <a:ext cx="756690" cy="3854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tabSelected="1" zoomScale="85" zoomScaleNormal="85" workbookViewId="0">
      <selection activeCell="Q14" sqref="Q14"/>
    </sheetView>
  </sheetViews>
  <sheetFormatPr defaultColWidth="9.140625" defaultRowHeight="12.75" x14ac:dyDescent="0.2"/>
  <cols>
    <col min="1" max="1" width="3.140625" style="1" bestFit="1" customWidth="1"/>
    <col min="2" max="2" width="31" style="1" bestFit="1" customWidth="1"/>
    <col min="3" max="3" width="24.140625" style="1" customWidth="1"/>
    <col min="4" max="4" width="5.85546875" style="1" bestFit="1" customWidth="1"/>
    <col min="5" max="5" width="8.85546875" style="1" bestFit="1" customWidth="1"/>
    <col min="6" max="6" width="15.5703125" style="1" bestFit="1" customWidth="1"/>
    <col min="7" max="7" width="16.28515625" style="1" bestFit="1" customWidth="1"/>
    <col min="8" max="8" width="15.85546875" style="1" bestFit="1" customWidth="1"/>
    <col min="9" max="9" width="16.42578125" style="1" customWidth="1"/>
    <col min="10" max="10" width="13.140625" style="1" bestFit="1" customWidth="1"/>
    <col min="11" max="11" width="9.85546875" style="1" bestFit="1" customWidth="1"/>
    <col min="12" max="12" width="20.140625" style="1" customWidth="1"/>
    <col min="13" max="13" width="16.28515625" style="1" customWidth="1"/>
    <col min="14" max="16384" width="9.140625" style="1"/>
  </cols>
  <sheetData>
    <row r="1" spans="1:13" ht="39" customHeight="1" x14ac:dyDescent="0.2">
      <c r="A1" s="22" t="s">
        <v>19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133.5" customHeight="1" x14ac:dyDescent="0.2">
      <c r="A2" s="24" t="s">
        <v>0</v>
      </c>
      <c r="B2" s="24" t="s">
        <v>1</v>
      </c>
      <c r="C2" s="24" t="s">
        <v>2</v>
      </c>
      <c r="D2" s="24" t="s">
        <v>3</v>
      </c>
      <c r="E2" s="24" t="s">
        <v>16</v>
      </c>
      <c r="F2" s="24" t="s">
        <v>4</v>
      </c>
      <c r="G2" s="24"/>
      <c r="H2" s="24"/>
      <c r="I2" s="26" t="s">
        <v>5</v>
      </c>
      <c r="J2" s="26"/>
      <c r="K2" s="26"/>
      <c r="L2" s="27" t="s">
        <v>6</v>
      </c>
      <c r="M2" s="27"/>
    </row>
    <row r="3" spans="1:13" ht="180" customHeight="1" x14ac:dyDescent="0.2">
      <c r="A3" s="24"/>
      <c r="B3" s="25"/>
      <c r="C3" s="24"/>
      <c r="D3" s="25"/>
      <c r="E3" s="25"/>
      <c r="F3" s="12" t="s">
        <v>13</v>
      </c>
      <c r="G3" s="12" t="s">
        <v>14</v>
      </c>
      <c r="H3" s="12" t="s">
        <v>15</v>
      </c>
      <c r="I3" s="12" t="s">
        <v>7</v>
      </c>
      <c r="J3" s="12" t="s">
        <v>8</v>
      </c>
      <c r="K3" s="12" t="s">
        <v>9</v>
      </c>
      <c r="L3" s="13" t="s">
        <v>10</v>
      </c>
      <c r="M3" s="13" t="s">
        <v>18</v>
      </c>
    </row>
    <row r="4" spans="1:13" s="2" customFormat="1" ht="31.5" x14ac:dyDescent="0.25">
      <c r="A4" s="29">
        <v>1</v>
      </c>
      <c r="B4" s="30" t="s">
        <v>20</v>
      </c>
      <c r="C4" s="17" t="s">
        <v>12</v>
      </c>
      <c r="D4" s="31" t="s">
        <v>21</v>
      </c>
      <c r="E4" s="31">
        <v>1</v>
      </c>
      <c r="F4" s="32">
        <v>220637</v>
      </c>
      <c r="G4" s="33">
        <v>227248</v>
      </c>
      <c r="H4" s="34">
        <v>194100</v>
      </c>
      <c r="I4" s="35">
        <f>AVERAGE(F4:H4)</f>
        <v>213995</v>
      </c>
      <c r="J4" s="36">
        <f>SQRT(((SUM((POWER(H4-I4,2)),(POWER(G4-I4,2)),(POWER(F4-I4,2)))/(COLUMNS(F4:H4)-1))))</f>
        <v>17543.790895926682</v>
      </c>
      <c r="K4" s="36">
        <f>J4/I4*100</f>
        <v>8.1982246762432229</v>
      </c>
      <c r="L4" s="14">
        <f>ROUND(I4,2)</f>
        <v>213995</v>
      </c>
      <c r="M4" s="14">
        <f>L4*E4</f>
        <v>213995</v>
      </c>
    </row>
    <row r="5" spans="1:13" s="2" customFormat="1" ht="21" customHeight="1" x14ac:dyDescent="0.25">
      <c r="A5" s="37"/>
      <c r="B5" s="38"/>
      <c r="C5" s="39"/>
      <c r="D5" s="40"/>
      <c r="E5" s="38"/>
      <c r="F5" s="14"/>
      <c r="G5" s="14"/>
      <c r="H5" s="14"/>
      <c r="I5" s="14"/>
      <c r="J5" s="14"/>
      <c r="K5" s="14"/>
      <c r="L5" s="14"/>
      <c r="M5" s="14">
        <f>SUM(M4:M4)</f>
        <v>213995</v>
      </c>
    </row>
    <row r="6" spans="1:13" s="2" customFormat="1" ht="21" customHeight="1" x14ac:dyDescent="0.25">
      <c r="A6" s="3"/>
    </row>
    <row r="7" spans="1:13" ht="15.75" customHeight="1" x14ac:dyDescent="0.2">
      <c r="A7" s="28" t="s">
        <v>23</v>
      </c>
      <c r="B7" s="18"/>
      <c r="C7" s="18"/>
      <c r="D7" s="18"/>
      <c r="E7" s="18"/>
      <c r="F7" s="18"/>
      <c r="G7" s="18"/>
      <c r="H7" s="18"/>
      <c r="I7" s="15">
        <f>H4</f>
        <v>194100</v>
      </c>
      <c r="J7" s="4" t="s">
        <v>11</v>
      </c>
      <c r="K7" s="16" t="s">
        <v>17</v>
      </c>
      <c r="L7" s="4"/>
      <c r="M7" s="5"/>
    </row>
    <row r="8" spans="1:13" ht="36" customHeight="1" x14ac:dyDescent="0.25">
      <c r="A8" s="19" t="s">
        <v>22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1:13" ht="15.75" x14ac:dyDescent="0.25">
      <c r="A9" s="21"/>
      <c r="B9" s="21"/>
      <c r="C9" s="21"/>
      <c r="D9" s="21"/>
      <c r="E9" s="6"/>
      <c r="F9" s="7"/>
      <c r="G9" s="8"/>
      <c r="H9" s="9"/>
      <c r="I9" s="10"/>
      <c r="J9" s="10"/>
      <c r="K9" s="10"/>
      <c r="L9" s="10"/>
      <c r="M9" s="10"/>
    </row>
    <row r="10" spans="1:13" ht="15.75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ht="15.75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3" spans="1:13" x14ac:dyDescent="0.2">
      <c r="I13" s="11"/>
    </row>
  </sheetData>
  <mergeCells count="12">
    <mergeCell ref="A7:H7"/>
    <mergeCell ref="A8:M8"/>
    <mergeCell ref="A9:D9"/>
    <mergeCell ref="A1:M1"/>
    <mergeCell ref="A2:A3"/>
    <mergeCell ref="B2:B3"/>
    <mergeCell ref="C2:C3"/>
    <mergeCell ref="D2:D3"/>
    <mergeCell ref="E2:E3"/>
    <mergeCell ref="F2:H2"/>
    <mergeCell ref="I2:K2"/>
    <mergeCell ref="L2:M2"/>
  </mergeCells>
  <pageMargins left="0.7" right="0.7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 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Torgionline</cp:lastModifiedBy>
  <cp:revision>3</cp:revision>
  <cp:lastPrinted>2024-03-20T11:15:45Z</cp:lastPrinted>
  <dcterms:created xsi:type="dcterms:W3CDTF">2014-05-19T23:28:21Z</dcterms:created>
  <dcterms:modified xsi:type="dcterms:W3CDTF">2026-03-16T07:10:51Z</dcterms:modified>
</cp:coreProperties>
</file>