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rgionline\Desktop\6445035680 МУНИЦИПАЛЬНОЕ АВТОНОМНОЕ УЧРЕЖДЕНИЕ ДОРОЖНОЕ СПЕЦИАЛИЗИРОВАННОЕ ХОЗЯЙСТВО ГОРОДА ПУГАЧЕВА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12" i="1" l="1"/>
  <c r="AD12" i="1" s="1"/>
  <c r="AD13" i="1" s="1"/>
  <c r="I14" i="1" s="1"/>
  <c r="AA12" i="1"/>
  <c r="AB12" i="1" s="1"/>
</calcChain>
</file>

<file path=xl/sharedStrings.xml><?xml version="1.0" encoding="utf-8"?>
<sst xmlns="http://schemas.openxmlformats.org/spreadsheetml/2006/main" count="84" uniqueCount="64">
  <si>
    <t xml:space="preserve"> </t>
  </si>
  <si>
    <t>Обоснование начальной (максимальной) цены договора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</si>
  <si>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</si>
  <si>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</si>
  <si>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НМЦД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</si>
  <si>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договора, цены договора 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</si>
  <si>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МАУ "ДОРОЖНОЕ СПЕЦИАЛИЗИРОВАННОЕ ХОЗЯЙСТВО ГОРОДА ПУГАЧЕВА"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</si>
  <si>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</si>
  <si>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</si>
  <si>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</si>
  <si>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</si>
  <si>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</si>
  <si>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</si>
  <si>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</si>
  <si>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</si>
  <si>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</si>
  <si>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</si>
  <si>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</si>
  <si>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</si>
  <si>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</si>
  <si>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</si>
  <si>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</si>
  <si>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</si>
  <si>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</si>
  <si>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</si>
  <si>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</si>
  <si>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</si>
  <si>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</si>
  <si>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</si>
  <si>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</si>
  <si>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</si>
  <si>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</si>
  <si>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</si>
  <si>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</si>
  <si>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</si>
  <si>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</si>
  <si>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НМЦД (рын)</t>
  </si>
  <si>
    <t>Цена (руб.)</t>
  </si>
  <si>
    <t>1</t>
  </si>
  <si>
    <t xml:space="preserve">Битум нефтяной дорожный </t>
  </si>
  <si>
    <t>19.20.42.121</t>
  </si>
  <si>
    <t>тонна</t>
  </si>
  <si>
    <t>25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</si>
  <si>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</si>
  <si>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</si>
  <si>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</si>
  <si>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</si>
  <si>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</si>
  <si>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</si>
  <si>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</si>
  <si>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</si>
  <si>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</si>
  <si>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</si>
  <si>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</si>
  <si>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</si>
  <si>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</si>
  <si>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</si>
  <si>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</si>
  <si>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</si>
  <si>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</si>
  <si>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</si>
  <si>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На основании проведенного анализа рынка и расчетов, НМЦД составляет:</t>
  </si>
  <si>
    <t>рублей</t>
  </si>
  <si>
    <t>Дата подготовки обоснования НМЦД:16.03.2026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</si>
</sst>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#########"/>
    <numFmt numFmtId="165" formatCode="#,##0.00\ _₽"/>
  </numFmts>
  <fonts count="16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9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center" vertical="top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/>
    <xf numFmtId="2" fontId="1" fillId="0" borderId="0" xfId="0" applyNumberFormat="1" applyFont="1" applyBorder="1" applyAlignment="1" applyProtection="1"/>
    <xf numFmtId="0" fontId="2" fillId="0" borderId="0" xfId="0" applyFont="1" applyBorder="1" applyAlignment="1" applyProtection="1"/>
    <xf numFmtId="2" fontId="3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/>
    <xf numFmtId="2" fontId="2" fillId="0" borderId="1" xfId="0" applyNumberFormat="1" applyFont="1" applyBorder="1" applyAlignment="1" applyProtection="1"/>
    <xf numFmtId="0" fontId="5" fillId="0" borderId="2" xfId="0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vertical="top" wrapText="1"/>
    </xf>
    <xf numFmtId="2" fontId="2" fillId="0" borderId="2" xfId="0" applyNumberFormat="1" applyFont="1" applyBorder="1" applyAlignment="1" applyProtection="1">
      <alignment vertical="top"/>
    </xf>
    <xf numFmtId="0" fontId="7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 wrapText="1"/>
    </xf>
    <xf numFmtId="165" fontId="8" fillId="0" borderId="2" xfId="0" applyNumberFormat="1" applyFont="1" applyBorder="1" applyAlignment="1" applyProtection="1">
      <alignment horizontal="center" vertical="center" wrapText="1"/>
    </xf>
    <xf numFmtId="165" fontId="5" fillId="0" borderId="2" xfId="0" applyNumberFormat="1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wrapText="1"/>
    </xf>
    <xf numFmtId="0" fontId="12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429840</xdr:colOff>
      <xdr:row>8</xdr:row>
      <xdr:rowOff>182160</xdr:rowOff>
    </xdr:from>
    <xdr:to>
      <xdr:col>2</xdr:col>
      <xdr:colOff>96840</xdr:colOff>
      <xdr:row>8</xdr:row>
      <xdr:rowOff>799200</xdr:rowOff>
    </xdr:to>
    <xdr:pic>
      <xdr:nvPicPr>
        <xdr:cNvPr id="2" name="Изображение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29840" y="2801520"/>
          <a:ext cx="1690200" cy="61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219240</xdr:colOff>
      <xdr:row>10</xdr:row>
      <xdr:rowOff>85680</xdr:rowOff>
    </xdr:from>
    <xdr:to>
      <xdr:col>29</xdr:col>
      <xdr:colOff>1598040</xdr:colOff>
      <xdr:row>11</xdr:row>
      <xdr:rowOff>39600</xdr:rowOff>
    </xdr:to>
    <xdr:pic>
      <xdr:nvPicPr>
        <xdr:cNvPr id="3" name="Изображение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049800" y="4676760"/>
          <a:ext cx="1378800" cy="52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123840</xdr:colOff>
      <xdr:row>10</xdr:row>
      <xdr:rowOff>76320</xdr:rowOff>
    </xdr:from>
    <xdr:to>
      <xdr:col>26</xdr:col>
      <xdr:colOff>1187640</xdr:colOff>
      <xdr:row>11</xdr:row>
      <xdr:rowOff>27720</xdr:rowOff>
    </xdr:to>
    <xdr:pic>
      <xdr:nvPicPr>
        <xdr:cNvPr id="4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533960" y="4667400"/>
          <a:ext cx="1063800" cy="52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181080</xdr:colOff>
      <xdr:row>10</xdr:row>
      <xdr:rowOff>152280</xdr:rowOff>
    </xdr:from>
    <xdr:to>
      <xdr:col>27</xdr:col>
      <xdr:colOff>1359360</xdr:colOff>
      <xdr:row>11</xdr:row>
      <xdr:rowOff>34560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040920" y="4743360"/>
          <a:ext cx="1178280" cy="453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abSelected="1" view="pageBreakPreview" zoomScaleNormal="100" workbookViewId="0">
      <selection activeCell="AA19" sqref="AA19"/>
    </sheetView>
  </sheetViews>
  <sheetFormatPr defaultColWidth="9" defaultRowHeight="15" x14ac:dyDescent="0.25"/>
  <cols>
    <col min="1" max="1" width="7.85546875" style="11" customWidth="1"/>
    <col min="2" max="2" width="20.85546875" style="11" customWidth="1"/>
    <col min="3" max="3" width="17.85546875" style="11" customWidth="1"/>
    <col min="4" max="4" width="15.7109375" style="11" customWidth="1"/>
    <col min="5" max="5" width="9.5703125" style="11" customWidth="1"/>
    <col min="6" max="6" width="9.85546875" style="11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9.140625" style="12" customWidth="1"/>
    <col min="30" max="30" width="27.7109375" style="11" customWidth="1"/>
    <col min="31" max="31" width="18.42578125" style="11" customWidth="1"/>
    <col min="32" max="1025" width="9.140625" style="11" customWidth="1"/>
    <col min="1026" max="16384" width="9" style="11"/>
  </cols>
  <sheetData>
    <row r="1" spans="1:32" ht="15" customHeight="1" x14ac:dyDescent="0.25">
      <c r="A1" s="13" t="s">
        <v>0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2" ht="15" customHeight="1" x14ac:dyDescent="0.25">
      <c r="A2" s="13"/>
      <c r="B2" s="13"/>
      <c r="C2" s="13"/>
      <c r="D2" s="13"/>
      <c r="E2" s="13"/>
      <c r="F2" s="1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2" ht="36" customHeight="1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2" ht="15" customHeight="1" x14ac:dyDescent="0.25">
      <c r="A4" s="13"/>
      <c r="B4" s="13"/>
      <c r="C4" s="13"/>
      <c r="D4" s="13"/>
      <c r="E4" s="13"/>
      <c r="F4" s="1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2" x14ac:dyDescent="0.25">
      <c r="A5" s="13"/>
      <c r="B5" s="13"/>
      <c r="C5" s="13"/>
      <c r="D5" s="13"/>
      <c r="E5" s="13"/>
      <c r="F5" s="1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15"/>
      <c r="AC5" s="15"/>
    </row>
    <row r="6" spans="1:32" ht="24.75" customHeight="1" x14ac:dyDescent="0.25">
      <c r="A6" s="9" t="s">
        <v>2</v>
      </c>
      <c r="B6" s="9"/>
      <c r="C6" s="8" t="s">
        <v>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2" ht="42" customHeight="1" x14ac:dyDescent="0.25">
      <c r="A7" s="9" t="s">
        <v>4</v>
      </c>
      <c r="B7" s="9"/>
      <c r="C7" s="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2" ht="43.5" customHeight="1" x14ac:dyDescent="0.25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2" ht="125.25" customHeight="1" x14ac:dyDescent="0.25">
      <c r="A9" s="6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ht="30" customHeight="1" x14ac:dyDescent="0.25">
      <c r="A10" s="9" t="s">
        <v>8</v>
      </c>
      <c r="B10" s="9" t="s">
        <v>9</v>
      </c>
      <c r="C10" s="9"/>
      <c r="D10" s="5" t="s">
        <v>10</v>
      </c>
      <c r="E10" s="9" t="s">
        <v>11</v>
      </c>
      <c r="F10" s="5" t="s">
        <v>12</v>
      </c>
      <c r="G10" s="18" t="s">
        <v>13</v>
      </c>
      <c r="H10" s="18" t="s">
        <v>14</v>
      </c>
      <c r="I10" s="18" t="s">
        <v>15</v>
      </c>
      <c r="J10" s="18" t="s">
        <v>16</v>
      </c>
      <c r="K10" s="18" t="s">
        <v>17</v>
      </c>
      <c r="L10" s="18" t="s">
        <v>18</v>
      </c>
      <c r="M10" s="18" t="s">
        <v>19</v>
      </c>
      <c r="N10" s="18" t="s">
        <v>20</v>
      </c>
      <c r="O10" s="18" t="s">
        <v>21</v>
      </c>
      <c r="P10" s="18" t="s">
        <v>22</v>
      </c>
      <c r="Q10" s="18" t="s">
        <v>23</v>
      </c>
      <c r="R10" s="18" t="s">
        <v>24</v>
      </c>
      <c r="S10" s="18" t="s">
        <v>25</v>
      </c>
      <c r="T10" s="18" t="s">
        <v>26</v>
      </c>
      <c r="U10" s="18" t="s">
        <v>27</v>
      </c>
      <c r="V10" s="18" t="s">
        <v>28</v>
      </c>
      <c r="W10" s="18" t="s">
        <v>29</v>
      </c>
      <c r="X10" s="18" t="s">
        <v>30</v>
      </c>
      <c r="Y10" s="18" t="s">
        <v>31</v>
      </c>
      <c r="Z10" s="18" t="s">
        <v>32</v>
      </c>
      <c r="AA10" s="19" t="s">
        <v>33</v>
      </c>
      <c r="AB10" s="19" t="s">
        <v>34</v>
      </c>
      <c r="AC10" s="5" t="s">
        <v>35</v>
      </c>
      <c r="AD10" s="20" t="s">
        <v>36</v>
      </c>
    </row>
    <row r="11" spans="1:32" ht="45" customHeight="1" x14ac:dyDescent="0.25">
      <c r="A11" s="9"/>
      <c r="B11" s="9"/>
      <c r="C11" s="9"/>
      <c r="D11" s="5"/>
      <c r="E11" s="9"/>
      <c r="F11" s="5"/>
      <c r="G11" s="18" t="s">
        <v>37</v>
      </c>
      <c r="H11" s="18" t="s">
        <v>37</v>
      </c>
      <c r="I11" s="18" t="s">
        <v>37</v>
      </c>
      <c r="J11" s="18" t="s">
        <v>37</v>
      </c>
      <c r="K11" s="18" t="s">
        <v>37</v>
      </c>
      <c r="L11" s="18" t="s">
        <v>37</v>
      </c>
      <c r="M11" s="18" t="s">
        <v>37</v>
      </c>
      <c r="N11" s="18" t="s">
        <v>37</v>
      </c>
      <c r="O11" s="18" t="s">
        <v>37</v>
      </c>
      <c r="P11" s="18" t="s">
        <v>37</v>
      </c>
      <c r="Q11" s="18" t="s">
        <v>37</v>
      </c>
      <c r="R11" s="18" t="s">
        <v>37</v>
      </c>
      <c r="S11" s="18" t="s">
        <v>37</v>
      </c>
      <c r="T11" s="18" t="s">
        <v>37</v>
      </c>
      <c r="U11" s="18" t="s">
        <v>37</v>
      </c>
      <c r="V11" s="18" t="s">
        <v>37</v>
      </c>
      <c r="W11" s="18" t="s">
        <v>37</v>
      </c>
      <c r="X11" s="18" t="s">
        <v>37</v>
      </c>
      <c r="Y11" s="18" t="s">
        <v>37</v>
      </c>
      <c r="Z11" s="18" t="s">
        <v>37</v>
      </c>
      <c r="AA11" s="21"/>
      <c r="AB11" s="21"/>
      <c r="AC11" s="5"/>
      <c r="AD11" s="22"/>
    </row>
    <row r="12" spans="1:32" ht="24" customHeight="1" x14ac:dyDescent="0.25">
      <c r="A12" s="17" t="s">
        <v>38</v>
      </c>
      <c r="B12" s="9" t="s">
        <v>39</v>
      </c>
      <c r="C12" s="9"/>
      <c r="D12" s="23" t="s">
        <v>40</v>
      </c>
      <c r="E12" s="17" t="s">
        <v>41</v>
      </c>
      <c r="F12" s="24" t="s">
        <v>42</v>
      </c>
      <c r="G12" s="25">
        <v>25800</v>
      </c>
      <c r="H12" s="26">
        <v>23800</v>
      </c>
      <c r="I12" s="26">
        <v>25800</v>
      </c>
      <c r="J12" s="18" t="s">
        <v>43</v>
      </c>
      <c r="K12" s="18" t="s">
        <v>44</v>
      </c>
      <c r="L12" s="18" t="s">
        <v>45</v>
      </c>
      <c r="M12" s="18" t="s">
        <v>46</v>
      </c>
      <c r="N12" s="18" t="s">
        <v>47</v>
      </c>
      <c r="O12" s="18" t="s">
        <v>48</v>
      </c>
      <c r="P12" s="18" t="s">
        <v>49</v>
      </c>
      <c r="Q12" s="18" t="s">
        <v>50</v>
      </c>
      <c r="R12" s="18" t="s">
        <v>51</v>
      </c>
      <c r="S12" s="18" t="s">
        <v>52</v>
      </c>
      <c r="T12" s="18" t="s">
        <v>53</v>
      </c>
      <c r="U12" s="18" t="s">
        <v>54</v>
      </c>
      <c r="V12" s="18" t="s">
        <v>55</v>
      </c>
      <c r="W12" s="18" t="s">
        <v>56</v>
      </c>
      <c r="X12" s="18" t="s">
        <v>57</v>
      </c>
      <c r="Y12" s="18" t="s">
        <v>58</v>
      </c>
      <c r="Z12" s="18" t="s">
        <v>59</v>
      </c>
      <c r="AA12" s="25">
        <f>STDEV(G12:I12)</f>
        <v>1154.7005383792514</v>
      </c>
      <c r="AB12" s="25">
        <f>AA12/AC12*100</f>
        <v>4.5942992243206291</v>
      </c>
      <c r="AC12" s="25">
        <f>AVERAGE(G12:I12)</f>
        <v>25133.333333333332</v>
      </c>
      <c r="AD12" s="25">
        <f>AC12*F12</f>
        <v>628333.33333333326</v>
      </c>
      <c r="AE12" s="12"/>
      <c r="AF12" s="12"/>
    </row>
    <row r="13" spans="1:3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C13" s="17" t="s">
        <v>60</v>
      </c>
      <c r="AD13" s="25">
        <f>SUM(AD12:AD12)</f>
        <v>628333.33333333326</v>
      </c>
    </row>
    <row r="14" spans="1:32" ht="15" customHeight="1" x14ac:dyDescent="0.25">
      <c r="A14" s="3" t="s">
        <v>61</v>
      </c>
      <c r="B14" s="3"/>
      <c r="C14" s="3"/>
      <c r="D14" s="3"/>
      <c r="E14" s="3"/>
      <c r="F14" s="3"/>
      <c r="G14" s="3"/>
      <c r="H14" s="3"/>
      <c r="I14" s="27">
        <f>AD13</f>
        <v>628333.33333333326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9" t="s">
        <v>62</v>
      </c>
      <c r="AB14" s="28"/>
      <c r="AC14" s="28"/>
      <c r="AD14" s="28"/>
    </row>
    <row r="15" spans="1:3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2" ht="15" customHeight="1" x14ac:dyDescent="0.25">
      <c r="A16" s="1" t="s">
        <v>63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x14ac:dyDescent="0.25">
      <c r="A19" s="13"/>
      <c r="B19" s="13"/>
      <c r="C19" s="13"/>
      <c r="D19" s="13"/>
      <c r="E19" s="13"/>
      <c r="F19" s="1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30" x14ac:dyDescent="0.25">
      <c r="A20" s="32"/>
      <c r="B20" s="32"/>
      <c r="C20" s="32"/>
      <c r="D20" s="32"/>
      <c r="E20" s="3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30" x14ac:dyDescent="0.25">
      <c r="A21" s="33"/>
      <c r="B21" s="33"/>
      <c r="C21" s="33"/>
      <c r="D21" s="33"/>
      <c r="E21" s="34"/>
      <c r="F21" s="3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30" ht="15" customHeight="1" x14ac:dyDescent="0.25">
      <c r="A22" s="36"/>
      <c r="B22" s="36"/>
      <c r="C22" s="36"/>
      <c r="D22" s="36"/>
      <c r="E22" s="36"/>
      <c r="F22" s="3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30" ht="15" customHeight="1" x14ac:dyDescent="0.25">
      <c r="A23" s="33"/>
      <c r="B23" s="33"/>
      <c r="C23" s="33"/>
      <c r="D23" s="33"/>
      <c r="E23" s="33"/>
      <c r="F23" s="35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30" ht="15" customHeight="1" x14ac:dyDescent="0.25">
      <c r="A24" s="37"/>
      <c r="B24" s="37"/>
      <c r="C24" s="37"/>
      <c r="D24" s="37"/>
      <c r="E24" s="37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11"/>
      <c r="AB24" s="11"/>
      <c r="AC24" s="11"/>
    </row>
    <row r="25" spans="1:30" ht="15.75" x14ac:dyDescent="0.25">
      <c r="A25" s="30"/>
      <c r="B25" s="30"/>
      <c r="C25" s="30"/>
      <c r="D25" s="30"/>
      <c r="E25" s="30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11"/>
      <c r="AB25" s="11"/>
      <c r="AC25" s="11"/>
    </row>
    <row r="26" spans="1:30" ht="15.75" x14ac:dyDescent="0.25">
      <c r="A26" s="40" t="s">
        <v>0</v>
      </c>
    </row>
  </sheetData>
  <mergeCells count="18">
    <mergeCell ref="B12:C12"/>
    <mergeCell ref="A13:AA13"/>
    <mergeCell ref="A14:H14"/>
    <mergeCell ref="A15:AD15"/>
    <mergeCell ref="A16:AD16"/>
    <mergeCell ref="A8:AD8"/>
    <mergeCell ref="A9:AD9"/>
    <mergeCell ref="A10:A11"/>
    <mergeCell ref="B10:C11"/>
    <mergeCell ref="D10:D11"/>
    <mergeCell ref="E10:E11"/>
    <mergeCell ref="F10:F11"/>
    <mergeCell ref="AC10:AC11"/>
    <mergeCell ref="A3:AD3"/>
    <mergeCell ref="A6:B6"/>
    <mergeCell ref="C6:AD6"/>
    <mergeCell ref="A7:B7"/>
    <mergeCell ref="C7:AD7"/>
  </mergeCells>
  <pageMargins left="0.39374999999999999" right="0.39374999999999999" top="0.39374999999999999" bottom="0.39374999999999999" header="0.511811023622047" footer="0.511811023622047"/>
  <pageSetup paperSize="9" scale="5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Torgionline</cp:lastModifiedBy>
  <cp:revision>7</cp:revision>
  <dcterms:created xsi:type="dcterms:W3CDTF">2015-06-05T18:19:34Z</dcterms:created>
  <dcterms:modified xsi:type="dcterms:W3CDTF">2026-03-13T06:12:11Z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