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955" windowHeight="9720"/>
  </bookViews>
  <sheets>
    <sheet name="НМЦД" sheetId="1" r:id="rId1"/>
  </sheets>
  <calcPr calcId="124519"/>
</workbook>
</file>

<file path=xl/calcChain.xml><?xml version="1.0" encoding="utf-8"?>
<calcChain xmlns="http://schemas.openxmlformats.org/spreadsheetml/2006/main">
  <c r="K6" i="1"/>
  <c r="N6" s="1"/>
  <c r="K7"/>
  <c r="N7" s="1"/>
  <c r="K8"/>
  <c r="N8" s="1"/>
  <c r="K9"/>
  <c r="N9" s="1"/>
  <c r="K10"/>
  <c r="N10" s="1"/>
  <c r="K11"/>
  <c r="L11" s="1"/>
  <c r="M11" s="1"/>
  <c r="K12"/>
  <c r="N12" s="1"/>
  <c r="L12" l="1"/>
  <c r="M12" s="1"/>
  <c r="N11"/>
  <c r="L10"/>
  <c r="M10" s="1"/>
  <c r="L9"/>
  <c r="M9" s="1"/>
  <c r="L8"/>
  <c r="M8" s="1"/>
  <c r="L7"/>
  <c r="M7" s="1"/>
  <c r="L6"/>
  <c r="M6" s="1"/>
  <c r="K5"/>
  <c r="L5" s="1"/>
  <c r="M5" s="1"/>
  <c r="N5" l="1"/>
  <c r="O13" l="1"/>
  <c r="K15" s="1"/>
</calcChain>
</file>

<file path=xl/sharedStrings.xml><?xml version="1.0" encoding="utf-8"?>
<sst xmlns="http://schemas.openxmlformats.org/spreadsheetml/2006/main" count="49" uniqueCount="36">
  <si>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</si>
  <si>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</si>
  <si>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</si>
  <si>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</si>
  <si>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</si>
  <si>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</si>
  <si>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</si>
  <si>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</si>
  <si>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</si>
  <si>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</si>
  <si>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</si>
  <si>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</si>
  <si>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</si>
  <si>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</si>
  <si>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</si>
  <si>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</si>
  <si>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</si>
  <si>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</si>
  <si>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результате проведенного расчета Н(М)Ц договора составила:</t>
  </si>
  <si>
    <t>рублей</t>
  </si>
  <si>
    <t>в соответствии с ТЗ</t>
  </si>
  <si>
    <t>кг</t>
  </si>
  <si>
    <t xml:space="preserve">При определениеии начальной (максимальной) цены Договора на поставку молочной продукции применен метод сопоставимых рыночных цен (анализ рынка). </t>
  </si>
  <si>
    <t>Молоко пастеризованное</t>
  </si>
  <si>
    <t>Снежок или эквивалент</t>
  </si>
  <si>
    <t>Кефир</t>
  </si>
  <si>
    <t>Ряженка</t>
  </si>
  <si>
    <t>Йогурт питьевой</t>
  </si>
  <si>
    <t>Творог</t>
  </si>
  <si>
    <t>Сметана</t>
  </si>
  <si>
    <t>Йогурт в стаканчиках</t>
  </si>
  <si>
    <t>шт</t>
  </si>
  <si>
    <t>Приложение № 4
к аукциону в электронной форме 
от «___» __________ 2026г. № ______</t>
  </si>
  <si>
    <t>32.50</t>
  </si>
  <si>
    <t>32.60</t>
  </si>
  <si>
    <t>Обоснование начальной (максимальной) цены Договора на поставку поставку продовольственных товаров - молоко и молочная продукция на 2026 года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</si>
</sst>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000"/>
  </numFmts>
  <fonts count="10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049125" y="3324223"/>
          <a:ext cx="59054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topLeftCell="A3" workbookViewId="0">
      <selection activeCell="Q12" sqref="Q12"/>
    </sheetView>
  </sheetViews>
  <sheetFormatPr defaultColWidth="9.140625" defaultRowHeight="12.75"/>
  <cols>
    <col min="1" max="1" width="3.140625" style="1" bestFit="1" customWidth="1"/>
    <col min="2" max="2" width="31" style="1" bestFit="1" customWidth="1"/>
    <col min="3" max="3" width="20.5703125" style="1" bestFit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10" width="15.85546875" style="1" hidden="1" customWidth="1"/>
    <col min="11" max="11" width="18.140625" style="1" bestFit="1" customWidth="1"/>
    <col min="12" max="12" width="13.5703125" style="1" bestFit="1" customWidth="1"/>
    <col min="13" max="13" width="10.28515625" style="1" bestFit="1" customWidth="1"/>
    <col min="14" max="14" width="11.28515625" style="1" bestFit="1" customWidth="1"/>
    <col min="15" max="15" width="16.28515625" style="1" bestFit="1" customWidth="1"/>
    <col min="16" max="16384" width="9.140625" style="1"/>
  </cols>
  <sheetData>
    <row r="1" spans="1:15" ht="67.5" customHeight="1">
      <c r="K1" s="29" t="s">
        <v>32</v>
      </c>
      <c r="L1" s="29"/>
      <c r="M1" s="29"/>
      <c r="N1" s="29"/>
      <c r="O1" s="29"/>
    </row>
    <row r="2" spans="1:15" ht="39" customHeight="1">
      <c r="A2" s="30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57.75" customHeight="1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/>
      <c r="H3" s="31"/>
      <c r="I3" s="2"/>
      <c r="J3" s="2"/>
      <c r="K3" s="32" t="s">
        <v>6</v>
      </c>
      <c r="L3" s="32"/>
      <c r="M3" s="32"/>
      <c r="N3" s="33" t="s">
        <v>7</v>
      </c>
      <c r="O3" s="33"/>
    </row>
    <row r="4" spans="1:15" ht="144" customHeight="1">
      <c r="A4" s="31"/>
      <c r="B4" s="31"/>
      <c r="C4" s="31"/>
      <c r="D4" s="31"/>
      <c r="E4" s="31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3" t="s">
        <v>16</v>
      </c>
      <c r="O4" s="3" t="s">
        <v>17</v>
      </c>
    </row>
    <row r="5" spans="1:15" s="4" customFormat="1" ht="31.5">
      <c r="A5" s="5">
        <v>1</v>
      </c>
      <c r="B5" s="21" t="s">
        <v>23</v>
      </c>
      <c r="C5" s="6" t="s">
        <v>20</v>
      </c>
      <c r="D5" s="22" t="s">
        <v>21</v>
      </c>
      <c r="E5" s="25">
        <v>30000</v>
      </c>
      <c r="F5" s="23">
        <v>70</v>
      </c>
      <c r="G5" s="23">
        <v>73</v>
      </c>
      <c r="H5" s="23">
        <v>79</v>
      </c>
      <c r="I5" s="9"/>
      <c r="J5" s="9"/>
      <c r="K5" s="9">
        <f t="shared" ref="K5:K12" si="0">AVERAGE(F5:H5)</f>
        <v>74</v>
      </c>
      <c r="L5" s="10">
        <f t="shared" ref="L5:L12" si="1">SQRT(((SUM((POWER(H5-K5,2)),(POWER(G5-K5,2)),(POWER(F5-K5,2)))/(COLUMNS(F5:H5)-1))))</f>
        <v>4.5825756949558398</v>
      </c>
      <c r="M5" s="10">
        <f t="shared" ref="M5:M12" si="2">L5/K5*100</f>
        <v>6.1926698580484318</v>
      </c>
      <c r="N5" s="11">
        <f t="shared" ref="N5:N12" si="3">K5</f>
        <v>74</v>
      </c>
      <c r="O5" s="11">
        <v>2220000</v>
      </c>
    </row>
    <row r="6" spans="1:15" s="4" customFormat="1" ht="31.5">
      <c r="A6" s="5">
        <v>2</v>
      </c>
      <c r="B6" s="21" t="s">
        <v>24</v>
      </c>
      <c r="C6" s="6" t="s">
        <v>20</v>
      </c>
      <c r="D6" s="22" t="s">
        <v>21</v>
      </c>
      <c r="E6" s="25">
        <v>6000</v>
      </c>
      <c r="F6" s="23">
        <v>110</v>
      </c>
      <c r="G6" s="23">
        <v>122</v>
      </c>
      <c r="H6" s="23">
        <v>102</v>
      </c>
      <c r="I6" s="9"/>
      <c r="J6" s="9"/>
      <c r="K6" s="9">
        <f t="shared" si="0"/>
        <v>111.33333333333333</v>
      </c>
      <c r="L6" s="10">
        <f t="shared" si="1"/>
        <v>10.066445913694334</v>
      </c>
      <c r="M6" s="10">
        <f t="shared" si="2"/>
        <v>9.0417178865517975</v>
      </c>
      <c r="N6" s="11">
        <f t="shared" si="3"/>
        <v>111.33333333333333</v>
      </c>
      <c r="O6" s="11">
        <v>667980</v>
      </c>
    </row>
    <row r="7" spans="1:15" s="4" customFormat="1" ht="31.5">
      <c r="A7" s="5">
        <v>3</v>
      </c>
      <c r="B7" s="21" t="s">
        <v>25</v>
      </c>
      <c r="C7" s="6" t="s">
        <v>20</v>
      </c>
      <c r="D7" s="22" t="s">
        <v>21</v>
      </c>
      <c r="E7" s="25">
        <v>9000</v>
      </c>
      <c r="F7" s="23">
        <v>100</v>
      </c>
      <c r="G7" s="23">
        <v>112</v>
      </c>
      <c r="H7" s="23">
        <v>102</v>
      </c>
      <c r="I7" s="9"/>
      <c r="J7" s="9"/>
      <c r="K7" s="9">
        <f t="shared" si="0"/>
        <v>104.66666666666667</v>
      </c>
      <c r="L7" s="10">
        <f t="shared" si="1"/>
        <v>6.429100507328636</v>
      </c>
      <c r="M7" s="10">
        <f t="shared" si="2"/>
        <v>6.1424527140082503</v>
      </c>
      <c r="N7" s="11">
        <f t="shared" si="3"/>
        <v>104.66666666666667</v>
      </c>
      <c r="O7" s="11">
        <v>942030</v>
      </c>
    </row>
    <row r="8" spans="1:15" s="4" customFormat="1" ht="31.5">
      <c r="A8" s="5">
        <v>4</v>
      </c>
      <c r="B8" s="21" t="s">
        <v>26</v>
      </c>
      <c r="C8" s="6" t="s">
        <v>20</v>
      </c>
      <c r="D8" s="22" t="s">
        <v>21</v>
      </c>
      <c r="E8" s="25">
        <v>9000</v>
      </c>
      <c r="F8" s="23">
        <v>110</v>
      </c>
      <c r="G8" s="23">
        <v>126</v>
      </c>
      <c r="H8" s="23">
        <v>102</v>
      </c>
      <c r="I8" s="9"/>
      <c r="J8" s="9"/>
      <c r="K8" s="9">
        <f t="shared" si="0"/>
        <v>112.66666666666667</v>
      </c>
      <c r="L8" s="10">
        <f t="shared" si="1"/>
        <v>12.220201853215574</v>
      </c>
      <c r="M8" s="10">
        <f t="shared" si="2"/>
        <v>10.846333005812639</v>
      </c>
      <c r="N8" s="11">
        <f t="shared" si="3"/>
        <v>112.66666666666667</v>
      </c>
      <c r="O8" s="11">
        <v>1014030</v>
      </c>
    </row>
    <row r="9" spans="1:15" s="4" customFormat="1" ht="31.5">
      <c r="A9" s="5">
        <v>5</v>
      </c>
      <c r="B9" s="21" t="s">
        <v>27</v>
      </c>
      <c r="C9" s="6" t="s">
        <v>20</v>
      </c>
      <c r="D9" s="22" t="s">
        <v>21</v>
      </c>
      <c r="E9" s="25">
        <v>5000</v>
      </c>
      <c r="F9" s="23">
        <v>110</v>
      </c>
      <c r="G9" s="23">
        <v>128</v>
      </c>
      <c r="H9" s="23">
        <v>134</v>
      </c>
      <c r="I9" s="9"/>
      <c r="J9" s="9"/>
      <c r="K9" s="9">
        <f t="shared" si="0"/>
        <v>124</v>
      </c>
      <c r="L9" s="10">
        <f t="shared" si="1"/>
        <v>12.489995996796797</v>
      </c>
      <c r="M9" s="10">
        <f t="shared" si="2"/>
        <v>10.07257741677161</v>
      </c>
      <c r="N9" s="11">
        <f t="shared" si="3"/>
        <v>124</v>
      </c>
      <c r="O9" s="11">
        <v>620000</v>
      </c>
    </row>
    <row r="10" spans="1:15" s="4" customFormat="1" ht="31.5">
      <c r="A10" s="5">
        <v>6</v>
      </c>
      <c r="B10" s="21" t="s">
        <v>28</v>
      </c>
      <c r="C10" s="6" t="s">
        <v>20</v>
      </c>
      <c r="D10" s="22" t="s">
        <v>21</v>
      </c>
      <c r="E10" s="25">
        <v>5200</v>
      </c>
      <c r="F10" s="23">
        <v>368</v>
      </c>
      <c r="G10" s="23">
        <v>392</v>
      </c>
      <c r="H10" s="26">
        <v>398</v>
      </c>
      <c r="I10" s="9"/>
      <c r="J10" s="9"/>
      <c r="K10" s="9">
        <f t="shared" si="0"/>
        <v>386</v>
      </c>
      <c r="L10" s="10">
        <f t="shared" si="1"/>
        <v>15.874507866387544</v>
      </c>
      <c r="M10" s="10">
        <f t="shared" si="2"/>
        <v>4.1125668047636132</v>
      </c>
      <c r="N10" s="11">
        <f t="shared" si="3"/>
        <v>386</v>
      </c>
      <c r="O10" s="11">
        <v>2007200</v>
      </c>
    </row>
    <row r="11" spans="1:15" s="4" customFormat="1" ht="31.5">
      <c r="A11" s="5">
        <v>7</v>
      </c>
      <c r="B11" s="21" t="s">
        <v>29</v>
      </c>
      <c r="C11" s="6" t="s">
        <v>20</v>
      </c>
      <c r="D11" s="22" t="s">
        <v>21</v>
      </c>
      <c r="E11" s="25">
        <v>3000</v>
      </c>
      <c r="F11" s="23">
        <v>250</v>
      </c>
      <c r="G11" s="23">
        <v>282</v>
      </c>
      <c r="H11" s="23">
        <v>348</v>
      </c>
      <c r="I11" s="9"/>
      <c r="J11" s="9"/>
      <c r="K11" s="9">
        <f t="shared" si="0"/>
        <v>293.33333333333331</v>
      </c>
      <c r="L11" s="10">
        <f t="shared" si="1"/>
        <v>49.973326218427104</v>
      </c>
      <c r="M11" s="10">
        <f t="shared" si="2"/>
        <v>17.036361210827422</v>
      </c>
      <c r="N11" s="11">
        <f t="shared" si="3"/>
        <v>293.33333333333331</v>
      </c>
      <c r="O11" s="11">
        <v>879990</v>
      </c>
    </row>
    <row r="12" spans="1:15" s="4" customFormat="1" ht="31.5">
      <c r="A12" s="5">
        <v>9</v>
      </c>
      <c r="B12" s="21" t="s">
        <v>30</v>
      </c>
      <c r="C12" s="6" t="s">
        <v>20</v>
      </c>
      <c r="D12" s="22" t="s">
        <v>31</v>
      </c>
      <c r="E12" s="25">
        <v>8200</v>
      </c>
      <c r="F12" s="23" t="s">
        <v>33</v>
      </c>
      <c r="G12" s="24" t="s">
        <v>34</v>
      </c>
      <c r="H12" s="23">
        <v>33</v>
      </c>
      <c r="I12" s="9"/>
      <c r="J12" s="9"/>
      <c r="K12" s="9">
        <f t="shared" si="0"/>
        <v>33</v>
      </c>
      <c r="L12" s="10" t="e">
        <f t="shared" si="1"/>
        <v>#VALUE!</v>
      </c>
      <c r="M12" s="10" t="e">
        <f t="shared" si="2"/>
        <v>#VALUE!</v>
      </c>
      <c r="N12" s="11">
        <f t="shared" si="3"/>
        <v>33</v>
      </c>
      <c r="O12" s="11">
        <v>270600</v>
      </c>
    </row>
    <row r="13" spans="1:15" s="4" customFormat="1" ht="21" customHeight="1">
      <c r="A13" s="5"/>
      <c r="B13" s="8"/>
      <c r="C13" s="6"/>
      <c r="D13" s="7"/>
      <c r="E13" s="8"/>
      <c r="F13" s="23"/>
      <c r="G13" s="24"/>
      <c r="H13" s="23"/>
      <c r="I13" s="9"/>
      <c r="J13" s="9"/>
      <c r="K13" s="9"/>
      <c r="L13" s="10"/>
      <c r="M13" s="10"/>
      <c r="N13" s="11"/>
      <c r="O13" s="11">
        <f>SUM(O5:O12)</f>
        <v>8621830</v>
      </c>
    </row>
    <row r="14" spans="1:15" s="4" customFormat="1" ht="21" customHeight="1">
      <c r="A14" s="5"/>
    </row>
    <row r="15" spans="1:15" ht="15.75" customHeight="1">
      <c r="A15" s="27" t="s">
        <v>18</v>
      </c>
      <c r="B15" s="27"/>
      <c r="C15" s="27"/>
      <c r="D15" s="27"/>
      <c r="E15" s="27"/>
      <c r="F15" s="27"/>
      <c r="G15" s="27"/>
      <c r="H15" s="27"/>
      <c r="I15" s="12"/>
      <c r="J15" s="12"/>
      <c r="K15" s="11">
        <f>O13</f>
        <v>8621830</v>
      </c>
      <c r="L15" s="13" t="s">
        <v>19</v>
      </c>
      <c r="M15" s="13"/>
      <c r="N15" s="13"/>
      <c r="O15" s="14"/>
    </row>
    <row r="16" spans="1:15" ht="15.75" customHeight="1">
      <c r="A16" s="28" t="s">
        <v>22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ht="15.75">
      <c r="A17" s="29"/>
      <c r="B17" s="29"/>
      <c r="C17" s="29"/>
      <c r="D17" s="29"/>
      <c r="E17" s="15"/>
      <c r="F17" s="16"/>
      <c r="G17" s="17"/>
      <c r="H17" s="18"/>
      <c r="I17" s="18"/>
      <c r="J17" s="18"/>
      <c r="K17" s="19"/>
      <c r="L17" s="19"/>
      <c r="M17" s="19"/>
      <c r="N17" s="19"/>
      <c r="O17" s="19"/>
    </row>
    <row r="18" spans="1:15" ht="15.7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15.7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1" spans="1:15">
      <c r="K21" s="20"/>
    </row>
  </sheetData>
  <mergeCells count="13">
    <mergeCell ref="A15:H15"/>
    <mergeCell ref="A16:O16"/>
    <mergeCell ref="A17:D17"/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Пользователь</cp:lastModifiedBy>
  <cp:revision>3</cp:revision>
  <cp:lastPrinted>2026-03-06T05:29:26Z</cp:lastPrinted>
  <dcterms:created xsi:type="dcterms:W3CDTF">2014-05-19T23:28:21Z</dcterms:created>
  <dcterms:modified xsi:type="dcterms:W3CDTF">2026-03-06T05:30:04Z</dcterms:modified>
</cp:coreProperties>
</file>