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0705" yWindow="915" windowWidth="20730" windowHeight="11760"/>
  </bookViews>
  <sheets>
    <sheet name="НМЦД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l="1"/>
  <c r="K5" i="1"/>
  <c r="N5" i="1" s="1"/>
  <c r="O5" i="1" s="1"/>
  <c r="O6" i="1" s="1"/>
  <c r="L5" i="1" l="1"/>
  <c r="M5" i="1" s="1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<sst xmlns="http://schemas.openxmlformats.org/spreadsheetml/2006/main" count="26" uniqueCount="26">
  <si>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</si>
  <si>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</t>
  </si>
  <si>
    <t>Основные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</si>
  <si>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</si>
  <si>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</si>
  <si>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</si>
  <si>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</si>
  <si>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</si>
  <si>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</si>
  <si>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</si>
  <si>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</si>
  <si>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</si>
  <si>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rFont val="Times New Roman"/>
        <charset val="134"/>
      </rPr>
      <t xml:space="preserve">коэффициент вариации цен V (%)           </t>
    </r>
    <r>
      <rPr>
        <i/>
        <sz val="11"/>
        <rFont val="Times New Roman"/>
        <charset val="134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</si>
  <si>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</si>
  <si>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</si>
  <si>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соответствии с ТЗ</t>
  </si>
  <si>
    <t>В результате проведенного расчета Н(М)ЦД договора составила:</t>
  </si>
  <si>
    <t>рублей</t>
  </si>
  <si>
    <t>Коммерческое предложение                       № 1 от 21.01.2026</t>
  </si>
  <si>
    <t>Коммерческое предложение                        № 2 от 06.02.2026</t>
  </si>
  <si>
    <t>Коммерческое предложение                 № 3 от 20.01.2026</t>
  </si>
  <si>
    <t>Выполнение работ по обследованию и паспортизации мостовых сооружений</t>
  </si>
  <si>
    <t xml:space="preserve">Приложение № 3  к Извещению о проведении аукциона   </t>
  </si>
  <si>
    <t xml:space="preserve">При определении начальной (максимальной) цены Договора на выполнение работ по обследованию мостовых сооружений на автомобильных дорогах обще-го пользования местного значения на территории Новолялинского муниципального округа применен метод сопоставимых рыночных цен (анализ рынка). </t>
  </si>
  <si>
    <t>Обоснование начальной (максимальной) цены Договора на выполнение работ по обследованию мостовых сооружений на автомобильных дорогах обще-го пользования местного значения на территории Новолялинского муниципального округа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</si>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</sst>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2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b/>
      <sz val="12"/>
      <name val="Times New Roman"/>
      <charset val="20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color rgb="FF00000A"/>
      <name val="Times New Roman"/>
      <charset val="134"/>
    </font>
    <font>
      <sz val="11"/>
      <name val="Times New Roman"/>
      <charset val="204"/>
    </font>
    <font>
      <sz val="11"/>
      <color theme="1"/>
      <name val="Times New Roman"/>
      <charset val="204"/>
    </font>
    <font>
      <sz val="12"/>
      <name val="Times New Roman"/>
      <charset val="134"/>
    </font>
    <font>
      <b/>
      <sz val="11"/>
      <name val="Times New Roman"/>
      <charset val="204"/>
    </font>
    <font>
      <i/>
      <sz val="11"/>
      <name val="Times New Roman"/>
      <charset val="13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4875" y="3485515"/>
          <a:ext cx="590550" cy="343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22660" y="3275965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80" zoomScaleNormal="80" workbookViewId="0">
      <selection activeCell="H6" sqref="H6"/>
    </sheetView>
  </sheetViews>
  <sheetFormatPr defaultColWidth="9.140625" defaultRowHeight="12.75"/>
  <cols>
    <col min="1" max="1" width="6.28515625" style="2" customWidth="1"/>
    <col min="2" max="2" width="48" style="2" customWidth="1"/>
    <col min="3" max="3" width="20.5703125" style="2" customWidth="1"/>
    <col min="4" max="4" width="10.140625" style="2" customWidth="1"/>
    <col min="5" max="5" width="8.85546875" style="2" customWidth="1"/>
    <col min="6" max="6" width="15.5703125" style="2" customWidth="1"/>
    <col min="7" max="7" width="16.28515625" style="2" customWidth="1"/>
    <col min="8" max="8" width="15.85546875" style="2" customWidth="1"/>
    <col min="9" max="10" width="15.85546875" style="2" hidden="1" customWidth="1"/>
    <col min="11" max="11" width="18.140625" style="2" customWidth="1"/>
    <col min="12" max="12" width="20" style="2" customWidth="1"/>
    <col min="13" max="13" width="15.28515625" style="2" customWidth="1"/>
    <col min="14" max="14" width="17.42578125" style="2" customWidth="1"/>
    <col min="15" max="15" width="16.28515625" style="2" customWidth="1"/>
    <col min="16" max="16384" width="9.140625" style="2"/>
  </cols>
  <sheetData>
    <row r="1" spans="1:15" ht="36" customHeight="1">
      <c r="K1" s="20"/>
      <c r="L1" s="20"/>
      <c r="M1" s="34" t="s">
        <v>22</v>
      </c>
      <c r="N1" s="35"/>
      <c r="O1" s="35"/>
    </row>
    <row r="2" spans="1:15" ht="39.75" customHeight="1">
      <c r="A2" s="36" t="s">
        <v>24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51" customHeight="1">
      <c r="A3" s="31" t="s">
        <v>0</v>
      </c>
      <c r="B3" s="32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/>
      <c r="H3" s="31"/>
      <c r="I3" s="4"/>
      <c r="J3" s="4"/>
      <c r="K3" s="38" t="s">
        <v>6</v>
      </c>
      <c r="L3" s="38"/>
      <c r="M3" s="38"/>
      <c r="N3" s="39" t="s">
        <v>7</v>
      </c>
      <c r="O3" s="39"/>
    </row>
    <row r="4" spans="1:15" ht="165" customHeight="1">
      <c r="A4" s="31"/>
      <c r="B4" s="33"/>
      <c r="C4" s="32"/>
      <c r="D4" s="32"/>
      <c r="E4" s="32"/>
      <c r="F4" s="5" t="s">
        <v>18</v>
      </c>
      <c r="G4" s="5" t="s">
        <v>19</v>
      </c>
      <c r="H4" s="5" t="s">
        <v>20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21" t="s">
        <v>13</v>
      </c>
      <c r="O4" s="21" t="s">
        <v>14</v>
      </c>
    </row>
    <row r="5" spans="1:15" s="1" customFormat="1" ht="30">
      <c r="A5" s="6">
        <v>1</v>
      </c>
      <c r="B5" s="27" t="s">
        <v>21</v>
      </c>
      <c r="C5" s="7" t="s">
        <v>15</v>
      </c>
      <c r="D5" s="27" t="s">
        <v>25</v>
      </c>
      <c r="E5" s="7">
        <v>8</v>
      </c>
      <c r="F5" s="8">
        <v>137500</v>
      </c>
      <c r="G5" s="8">
        <v>151125</v>
      </c>
      <c r="H5" s="8">
        <v>138414.51</v>
      </c>
      <c r="I5" s="15"/>
      <c r="J5" s="15"/>
      <c r="K5" s="15">
        <f>AVERAGE(F5:H5)</f>
        <v>142346.50333333333</v>
      </c>
      <c r="L5" s="22">
        <f>SQRT(((SUM((POWER(H5-K5,2)),(POWER(G5-K5,2)),(POWER(F5-K5,2)))/(COLUMNS(F5:H5)-1))))</f>
        <v>7616.139765657751</v>
      </c>
      <c r="M5" s="22">
        <f>L5/K5*100</f>
        <v>5.3504227974065577</v>
      </c>
      <c r="N5" s="23">
        <f>ROUND(K5,2)</f>
        <v>142346.5</v>
      </c>
      <c r="O5" s="23">
        <f>N5*E5</f>
        <v>1138772</v>
      </c>
    </row>
    <row r="6" spans="1:15" s="1" customFormat="1" ht="21" customHeight="1">
      <c r="A6" s="6">
        <v>2</v>
      </c>
      <c r="B6" s="9"/>
      <c r="C6" s="10"/>
      <c r="D6" s="11"/>
      <c r="E6" s="12"/>
      <c r="F6" s="13">
        <v>1100000</v>
      </c>
      <c r="G6" s="14">
        <v>1419636</v>
      </c>
      <c r="H6" s="15">
        <v>1300000</v>
      </c>
      <c r="I6" s="15"/>
      <c r="J6" s="15"/>
      <c r="K6" s="15"/>
      <c r="L6" s="22"/>
      <c r="M6" s="22"/>
      <c r="N6" s="23"/>
      <c r="O6" s="23">
        <f>SUM(O5:O5)</f>
        <v>1138772</v>
      </c>
    </row>
    <row r="7" spans="1:15" s="1" customFormat="1" ht="21" customHeight="1">
      <c r="A7" s="6"/>
      <c r="B7" s="3"/>
    </row>
    <row r="8" spans="1:15" ht="15.75" customHeight="1">
      <c r="A8" s="28" t="s">
        <v>16</v>
      </c>
      <c r="B8" s="29"/>
      <c r="C8" s="29"/>
      <c r="D8" s="29"/>
      <c r="E8" s="29"/>
      <c r="F8" s="29"/>
      <c r="G8" s="29"/>
      <c r="H8" s="16">
        <f>O6</f>
        <v>1138772</v>
      </c>
      <c r="I8" s="18"/>
      <c r="J8" s="24">
        <f>N6</f>
        <v>0</v>
      </c>
      <c r="K8" s="25" t="s">
        <v>17</v>
      </c>
      <c r="L8" s="25"/>
      <c r="M8" s="25"/>
      <c r="N8" s="26"/>
    </row>
    <row r="9" spans="1:15" ht="15.75">
      <c r="A9" s="17"/>
      <c r="B9" s="18"/>
    </row>
    <row r="10" spans="1:15" ht="42" customHeight="1">
      <c r="A10" s="30" t="s">
        <v>23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5.75">
      <c r="A11" s="19"/>
      <c r="B11" s="19"/>
    </row>
    <row r="12" spans="1:15" ht="34.15" customHeight="1">
      <c r="A12" s="19"/>
      <c r="B12" s="19"/>
    </row>
  </sheetData>
  <mergeCells count="12">
    <mergeCell ref="M1:O1"/>
    <mergeCell ref="A2:O2"/>
    <mergeCell ref="F3:H3"/>
    <mergeCell ref="K3:M3"/>
    <mergeCell ref="N3:O3"/>
    <mergeCell ref="A8:G8"/>
    <mergeCell ref="A10:O10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3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UKS-Sveta</cp:lastModifiedBy>
  <cp:revision>3</cp:revision>
  <cp:lastPrinted>2025-04-24T01:33:00Z</cp:lastPrinted>
  <dcterms:created xsi:type="dcterms:W3CDTF">2014-05-19T23:28:00Z</dcterms:created>
  <dcterms:modified xsi:type="dcterms:W3CDTF">2026-03-12T03:20:20Z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17C0AE46552146DAAC4868A60C408BC5_13</vt:lpwstr>
  </property>
  <property fmtid="{D5CDD505-2E9C-101B-9397-08002B2CF9AE}" pid="3" name="KSOProductBuildVer">
    <vt:lpwstr>1049-12.2.0.21179</vt:lpwstr>
  </property>
</Properties>
</file>