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БУХГАЛТЕРИЯ\1. Намсараева Б.Б\223-ФЗ\100млн колледж оборудование 2026\Трактор 140лс\торги\"/>
    </mc:Choice>
  </mc:AlternateContent>
  <xr:revisionPtr revIDLastSave="0" documentId="13_ncr:1_{DA9FCB8E-1B0B-45C6-BF71-5E996BA2AFC2}" xr6:coauthVersionLast="47" xr6:coauthVersionMax="47" xr10:uidLastSave="{00000000-0000-0000-0000-000000000000}"/>
  <bookViews>
    <workbookView xWindow="1335" yWindow="1455" windowWidth="19815" windowHeight="13185" xr2:uid="{00000000-000D-0000-FFFF-FFFF00000000}"/>
  </bookViews>
  <sheets>
    <sheet name="Лист2" sheetId="13" r:id="rId1"/>
  </sheets>
  <definedNames>
    <definedName name="_xlnm._FilterDatabase" localSheetId="0" hidden="1">Лист2!$A$7:$N$11</definedName>
    <definedName name="_xlnm.Print_Titles" localSheetId="0">Лист2!$1:$7</definedName>
    <definedName name="_xlnm.Print_Area" localSheetId="0">Лист2!$A$1:$N$21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3" l="1"/>
  <c r="L9" i="13" s="1"/>
  <c r="M9" i="13" s="1"/>
  <c r="N9" i="13"/>
  <c r="N8" i="13"/>
  <c r="J8" i="13" l="1"/>
  <c r="L8" i="13" s="1"/>
  <c r="M8" i="13" l="1"/>
  <c r="N11" i="13" l="1"/>
</calcChain>
</file>

<file path=xl/sharedStrings.xml><?xml version="1.0" encoding="utf-8"?>
<sst xmlns="http://schemas.openxmlformats.org/spreadsheetml/2006/main" count="19" uniqueCount="19">
  <si>
    <t>за ед.</t>
  </si>
  <si>
    <t>кол-во</t>
  </si>
  <si>
    <t>коэф-т вариации, %</t>
  </si>
  <si>
    <t>Наименование товаров, работ, услуг</t>
  </si>
  <si>
    <t>Коммерческое предложение 1</t>
  </si>
  <si>
    <t>Коммерческое предложение 2</t>
  </si>
  <si>
    <t>Коммерческое предложение 3</t>
  </si>
  <si>
    <t>ИТОГО:</t>
  </si>
  <si>
    <t>№ п/п</t>
  </si>
  <si>
    <t>Коммерческое предложение 4</t>
  </si>
  <si>
    <t>Коммерческое предложение 5</t>
  </si>
  <si>
    <t>1</t>
  </si>
  <si>
    <t>Коммерческое предложение 6</t>
  </si>
  <si>
    <t>Коммерческое предложение 7</t>
  </si>
  <si>
    <t>НМЦД, руб.</t>
  </si>
  <si>
    <t>2</t>
  </si>
  <si>
    <t>Трактор Беларус 1221.3 (или эквивалент)</t>
  </si>
  <si>
    <t>Пресс-подборщик рулонный ПР-145М (или эквивалент)</t>
  </si>
  <si>
    <t>Обоснование начальной (максимальной) цены договора на поставку трактора Беларус 1221.3 (или эквивалент) с прицепным и навесным оборудованием с системой автономного вождения для нужд ГБПОУ «Бурятский аграрный колледж им. М.Н. Ербанова»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</si>
</sst>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Alignment="0"/>
  </cellStyleXfs>
  <cellXfs count="37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left" wrapText="1"/>
    </xf>
    <xf numFmtId="1" fontId="1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Excel Built-in Normal" xfId="1" xr:uid="{B7CD3F84-66DA-4479-AFF4-6C41D7305853}"/>
    <cellStyle name="Обычный" xfId="0" builtinId="0"/>
  </cellStyles>
  <dxfs count="1">
    <dxf>
      <fill>
        <patternFill>
          <bgColor rgb="FFFE8F86"/>
        </patternFill>
      </fill>
    </dxf>
  </dxfs>
  <tableStyles count="0" defaultTableStyle="TableStyleMedium2" defaultPivotStyle="PivotStyleLight16"/>
  <colors>
    <mruColors>
      <color rgb="FFFF9B9B"/>
      <color rgb="FFFE8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3053-9041-45ED-A8A0-29CE5AE20899}">
  <dimension ref="A1:Q27"/>
  <sheetViews>
    <sheetView tabSelected="1" view="pageBreakPreview" zoomScaleNormal="100" zoomScaleSheetLayoutView="100" workbookViewId="0">
      <selection activeCell="N11" sqref="N11"/>
    </sheetView>
  </sheetViews>
  <sheetFormatPr defaultRowHeight="15" x14ac:dyDescent="0.25"/>
  <cols>
    <col min="1" max="1" width="6.5703125" style="22" customWidth="1"/>
    <col min="2" max="2" width="33.85546875" style="15" customWidth="1"/>
    <col min="3" max="5" width="18" style="20" customWidth="1"/>
    <col min="6" max="9" width="18" style="20" hidden="1" customWidth="1"/>
    <col min="10" max="10" width="14.85546875" style="22" customWidth="1"/>
    <col min="11" max="11" width="11.28515625" style="23" customWidth="1"/>
    <col min="12" max="12" width="14" style="22" customWidth="1"/>
    <col min="13" max="13" width="8" style="22" customWidth="1"/>
    <col min="14" max="14" width="18.140625" style="22" customWidth="1"/>
    <col min="15" max="15" width="18.140625" style="17" customWidth="1"/>
    <col min="16" max="17" width="18.140625" style="18" customWidth="1"/>
    <col min="18" max="16384" width="9.140625" style="18"/>
  </cols>
  <sheetData>
    <row r="1" spans="1:16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6" ht="67.5" customHeight="1" x14ac:dyDescent="0.25">
      <c r="A4" s="30" t="s">
        <v>18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ht="37.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ht="37.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6" s="2" customFormat="1" ht="30" x14ac:dyDescent="0.25">
      <c r="A7" s="7" t="s">
        <v>8</v>
      </c>
      <c r="B7" s="13" t="s">
        <v>3</v>
      </c>
      <c r="C7" s="9" t="s">
        <v>4</v>
      </c>
      <c r="D7" s="9" t="s">
        <v>5</v>
      </c>
      <c r="E7" s="9" t="s">
        <v>6</v>
      </c>
      <c r="F7" s="9" t="s">
        <v>9</v>
      </c>
      <c r="G7" s="9" t="s">
        <v>10</v>
      </c>
      <c r="H7" s="9" t="s">
        <v>12</v>
      </c>
      <c r="I7" s="9" t="s">
        <v>13</v>
      </c>
      <c r="J7" s="7" t="s">
        <v>0</v>
      </c>
      <c r="K7" s="8" t="s">
        <v>1</v>
      </c>
      <c r="L7" s="31" t="s">
        <v>2</v>
      </c>
      <c r="M7" s="32"/>
      <c r="N7" s="7" t="s">
        <v>14</v>
      </c>
      <c r="O7" s="10"/>
    </row>
    <row r="8" spans="1:16" s="2" customFormat="1" ht="30" x14ac:dyDescent="0.25">
      <c r="A8" s="11" t="s">
        <v>11</v>
      </c>
      <c r="B8" s="27" t="s">
        <v>16</v>
      </c>
      <c r="C8" s="19">
        <v>5420000</v>
      </c>
      <c r="D8" s="19">
        <v>5420000</v>
      </c>
      <c r="E8" s="19">
        <v>5480000</v>
      </c>
      <c r="F8" s="24"/>
      <c r="G8" s="19"/>
      <c r="H8" s="19"/>
      <c r="I8" s="19"/>
      <c r="J8" s="6">
        <f>ROUND(AVERAGE(C8:I8),2)</f>
        <v>5440000</v>
      </c>
      <c r="K8" s="19">
        <v>1</v>
      </c>
      <c r="L8" s="5">
        <f>ROUND(_xlfn.STDEV.S(C8:I8)/J8*100,2)</f>
        <v>0.64</v>
      </c>
      <c r="M8" s="26" t="str">
        <f>IF(L8&lt;33,"&lt;33","&gt;33")</f>
        <v>&lt;33</v>
      </c>
      <c r="N8" s="19">
        <f>ROUND(((K8/(COUNT(C8:I8))*(C8+D8+E8+F8+G8+H8+I8))),2)</f>
        <v>5440000</v>
      </c>
      <c r="O8" s="10"/>
      <c r="P8" s="16"/>
    </row>
    <row r="9" spans="1:16" s="2" customFormat="1" ht="30" x14ac:dyDescent="0.25">
      <c r="A9" s="11" t="s">
        <v>15</v>
      </c>
      <c r="B9" s="27" t="s">
        <v>17</v>
      </c>
      <c r="C9" s="19">
        <v>900000</v>
      </c>
      <c r="D9" s="19">
        <v>840000</v>
      </c>
      <c r="E9" s="19">
        <v>920000</v>
      </c>
      <c r="F9" s="24"/>
      <c r="G9" s="19"/>
      <c r="H9" s="19"/>
      <c r="I9" s="19"/>
      <c r="J9" s="6">
        <f t="shared" ref="J9" si="0">ROUND(AVERAGE(C9:I9),2)</f>
        <v>886666.67</v>
      </c>
      <c r="K9" s="19">
        <v>1</v>
      </c>
      <c r="L9" s="5">
        <f t="shared" ref="L9" si="1">ROUND(_xlfn.STDEV.S(C9:I9)/J9*100,2)</f>
        <v>4.7</v>
      </c>
      <c r="M9" s="26" t="str">
        <f t="shared" ref="M9" si="2">IF(L9&lt;33,"&lt;33","&gt;33")</f>
        <v>&lt;33</v>
      </c>
      <c r="N9" s="19">
        <f t="shared" ref="N9" si="3">ROUND(((K9/(COUNT(C9:I9))*(C9+D9+E9+F9+G9+H9+I9))),2)</f>
        <v>886666.67</v>
      </c>
      <c r="O9" s="10"/>
      <c r="P9" s="16"/>
    </row>
    <row r="10" spans="1:16" s="2" customFormat="1" x14ac:dyDescent="0.25">
      <c r="A10" s="12"/>
      <c r="B10" s="33"/>
      <c r="C10" s="33"/>
      <c r="D10" s="33"/>
      <c r="E10" s="33"/>
      <c r="F10" s="34"/>
      <c r="G10" s="34"/>
      <c r="H10" s="34"/>
      <c r="I10" s="34"/>
      <c r="J10" s="34"/>
      <c r="K10" s="33"/>
      <c r="L10" s="34"/>
      <c r="M10" s="35"/>
      <c r="N10" s="1" t="s">
        <v>7</v>
      </c>
    </row>
    <row r="11" spans="1:16" s="2" customFormat="1" x14ac:dyDescent="0.25">
      <c r="A11" s="1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6"/>
      <c r="N11" s="1">
        <f>SUM(N8:N10)</f>
        <v>6326666.6699999999</v>
      </c>
      <c r="O11" s="10"/>
      <c r="P11" s="16"/>
    </row>
    <row r="12" spans="1:16" ht="21.75" customHeight="1" x14ac:dyDescent="0.25">
      <c r="A12" s="12"/>
      <c r="B12" s="14"/>
      <c r="D12" s="21"/>
      <c r="E12" s="21"/>
      <c r="F12" s="21"/>
      <c r="G12" s="21"/>
      <c r="H12" s="21"/>
      <c r="I12" s="21"/>
      <c r="L12" s="20"/>
      <c r="N12" s="25"/>
    </row>
    <row r="13" spans="1:16" s="3" customFormat="1" ht="21.75" customHeight="1" x14ac:dyDescent="0.25">
      <c r="A13" s="4"/>
      <c r="B13" s="15"/>
      <c r="C13" s="20"/>
      <c r="D13" s="21"/>
      <c r="E13" s="21"/>
      <c r="F13" s="21"/>
      <c r="G13" s="21"/>
      <c r="H13" s="21"/>
      <c r="I13" s="21"/>
      <c r="J13" s="22"/>
      <c r="K13" s="23"/>
      <c r="L13" s="20"/>
      <c r="M13" s="22"/>
      <c r="N13" s="1"/>
      <c r="O13" s="10"/>
    </row>
    <row r="14" spans="1:16" x14ac:dyDescent="0.25">
      <c r="A14" s="4"/>
      <c r="L14" s="20"/>
      <c r="N14" s="1"/>
    </row>
    <row r="15" spans="1:16" x14ac:dyDescent="0.25">
      <c r="A15" s="4"/>
      <c r="L15" s="20"/>
      <c r="N15" s="1"/>
    </row>
    <row r="16" spans="1:16" x14ac:dyDescent="0.25">
      <c r="K16" s="20"/>
      <c r="L16" s="20"/>
      <c r="M16" s="20"/>
      <c r="N16" s="1"/>
    </row>
    <row r="19" spans="1:17" s="23" customFormat="1" x14ac:dyDescent="0.25">
      <c r="A19" s="4"/>
      <c r="B19" s="15"/>
      <c r="C19" s="20"/>
      <c r="D19" s="20"/>
      <c r="E19" s="20"/>
      <c r="F19" s="20"/>
      <c r="G19" s="20"/>
      <c r="H19" s="20"/>
      <c r="I19" s="20"/>
      <c r="J19" s="22"/>
      <c r="L19" s="22"/>
      <c r="M19" s="22"/>
      <c r="N19" s="22"/>
      <c r="O19" s="17"/>
      <c r="P19" s="18"/>
      <c r="Q19" s="18"/>
    </row>
    <row r="20" spans="1:17" s="23" customFormat="1" x14ac:dyDescent="0.25">
      <c r="A20" s="22"/>
      <c r="B20" s="15"/>
      <c r="C20" s="20"/>
      <c r="D20" s="20"/>
      <c r="E20" s="20"/>
      <c r="F20" s="20"/>
      <c r="G20" s="20"/>
      <c r="H20" s="20"/>
      <c r="I20" s="20"/>
      <c r="J20" s="20"/>
      <c r="L20" s="22"/>
      <c r="M20" s="22"/>
      <c r="N20" s="22"/>
      <c r="O20" s="17"/>
      <c r="P20" s="18"/>
      <c r="Q20" s="18"/>
    </row>
    <row r="21" spans="1:17" s="23" customFormat="1" x14ac:dyDescent="0.25">
      <c r="A21" s="22"/>
      <c r="B21" s="15"/>
      <c r="C21" s="20"/>
      <c r="D21" s="20"/>
      <c r="E21" s="20"/>
      <c r="F21" s="20"/>
      <c r="G21" s="20"/>
      <c r="H21" s="20"/>
      <c r="I21" s="20"/>
      <c r="J21" s="22"/>
      <c r="L21" s="22"/>
      <c r="M21" s="22"/>
      <c r="N21" s="22"/>
      <c r="O21" s="17"/>
      <c r="P21" s="18"/>
      <c r="Q21" s="18"/>
    </row>
    <row r="22" spans="1:17" s="23" customFormat="1" x14ac:dyDescent="0.25">
      <c r="A22" s="22"/>
      <c r="B22" s="15"/>
      <c r="C22" s="20"/>
      <c r="D22" s="20"/>
      <c r="E22" s="20"/>
      <c r="F22" s="20"/>
      <c r="G22" s="20"/>
      <c r="H22" s="20"/>
      <c r="I22" s="20"/>
      <c r="J22" s="22"/>
      <c r="L22" s="22"/>
      <c r="M22" s="22"/>
      <c r="N22" s="22"/>
      <c r="O22" s="17"/>
      <c r="P22" s="18"/>
      <c r="Q22" s="18"/>
    </row>
    <row r="23" spans="1:17" s="23" customFormat="1" x14ac:dyDescent="0.25">
      <c r="A23" s="22"/>
      <c r="B23" s="15"/>
      <c r="C23" s="20"/>
      <c r="D23" s="20"/>
      <c r="E23" s="20"/>
      <c r="F23" s="20"/>
      <c r="G23" s="20"/>
      <c r="H23" s="20"/>
      <c r="I23" s="20"/>
      <c r="J23" s="22"/>
      <c r="L23" s="22"/>
      <c r="M23" s="22"/>
      <c r="N23" s="22"/>
      <c r="O23" s="17"/>
      <c r="P23" s="18"/>
      <c r="Q23" s="18"/>
    </row>
    <row r="24" spans="1:17" s="23" customFormat="1" x14ac:dyDescent="0.25">
      <c r="A24" s="22"/>
      <c r="B24" s="15"/>
      <c r="C24" s="20"/>
      <c r="D24" s="20"/>
      <c r="E24" s="20"/>
      <c r="F24" s="20"/>
      <c r="G24" s="20"/>
      <c r="H24" s="20"/>
      <c r="I24" s="20"/>
      <c r="J24" s="22"/>
      <c r="L24" s="22"/>
      <c r="M24" s="22"/>
      <c r="N24" s="22"/>
      <c r="O24" s="17"/>
      <c r="P24" s="18"/>
      <c r="Q24" s="18"/>
    </row>
    <row r="25" spans="1:17" s="23" customFormat="1" x14ac:dyDescent="0.25">
      <c r="A25" s="22"/>
      <c r="B25" s="15"/>
      <c r="C25" s="20"/>
      <c r="D25" s="20"/>
      <c r="E25" s="20"/>
      <c r="F25" s="20"/>
      <c r="G25" s="20"/>
      <c r="H25" s="20"/>
      <c r="I25" s="20"/>
      <c r="J25" s="22"/>
      <c r="L25" s="22"/>
      <c r="M25" s="22"/>
      <c r="N25" s="22"/>
      <c r="O25" s="17"/>
      <c r="P25" s="18"/>
      <c r="Q25" s="18"/>
    </row>
    <row r="26" spans="1:17" s="23" customFormat="1" x14ac:dyDescent="0.25">
      <c r="A26" s="22"/>
      <c r="B26" s="15"/>
      <c r="C26" s="20"/>
      <c r="D26" s="20"/>
      <c r="E26" s="20"/>
      <c r="F26" s="20"/>
      <c r="G26" s="20"/>
      <c r="H26" s="20"/>
      <c r="I26" s="20"/>
      <c r="J26" s="22"/>
      <c r="L26" s="22"/>
      <c r="M26" s="22"/>
      <c r="N26" s="22"/>
      <c r="O26" s="17"/>
      <c r="P26" s="18"/>
      <c r="Q26" s="18"/>
    </row>
    <row r="27" spans="1:17" s="23" customFormat="1" x14ac:dyDescent="0.25">
      <c r="A27" s="22"/>
      <c r="B27" s="15"/>
      <c r="C27" s="20"/>
      <c r="D27" s="20"/>
      <c r="E27" s="20"/>
      <c r="F27" s="20"/>
      <c r="G27" s="20"/>
      <c r="H27" s="20"/>
      <c r="I27" s="20"/>
      <c r="J27" s="22"/>
      <c r="L27" s="22"/>
      <c r="M27" s="22"/>
      <c r="N27" s="22"/>
      <c r="O27" s="17"/>
      <c r="P27" s="18"/>
      <c r="Q27" s="18"/>
    </row>
  </sheetData>
  <autoFilter ref="A7:N11" xr:uid="{C567246F-E8A8-4FAB-B2F8-6C94E1B84AE8}">
    <filterColumn colId="11" showButton="0"/>
  </autoFilter>
  <mergeCells count="4">
    <mergeCell ref="A1:N3"/>
    <mergeCell ref="A4:N6"/>
    <mergeCell ref="L7:M7"/>
    <mergeCell ref="B10:M11"/>
  </mergeCells>
  <phoneticPr fontId="2" type="noConversion"/>
  <conditionalFormatting sqref="M8:M9">
    <cfRule type="cellIs" dxfId="0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Дибаева</dc:creator>
  <cp:lastModifiedBy>Пользователь</cp:lastModifiedBy>
  <cp:lastPrinted>2022-02-25T05:33:42Z</cp:lastPrinted>
  <dcterms:created xsi:type="dcterms:W3CDTF">2021-04-05T09:35:27Z</dcterms:created>
  <dcterms:modified xsi:type="dcterms:W3CDTF">2026-02-16T11:46:50Z</dcterms:modified>
</cp:coreProperties>
</file>