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rina\Desktop\"/>
    </mc:Choice>
  </mc:AlternateContent>
  <xr:revisionPtr revIDLastSave="0" documentId="13_ncr:1_{13457EE3-1F42-4303-B017-4077FE8F26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3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D26" i="3"/>
  <c r="D25" i="3"/>
  <c r="D24" i="3"/>
  <c r="D23" i="3"/>
  <c r="E21" i="3" l="1"/>
  <c r="E22" i="3"/>
  <c r="E23" i="3"/>
  <c r="E24" i="3"/>
  <c r="E25" i="3"/>
  <c r="E26" i="3"/>
  <c r="E20" i="3"/>
  <c r="E17" i="3"/>
  <c r="E18" i="3"/>
  <c r="E16" i="3"/>
  <c r="E14" i="3"/>
  <c r="D17" i="3"/>
  <c r="E15" i="3" l="1"/>
  <c r="E19" i="3"/>
  <c r="D19" i="3"/>
  <c r="D27" i="3" l="1"/>
  <c r="F19" i="3"/>
  <c r="F15" i="3"/>
  <c r="E27" i="3"/>
  <c r="C9" i="3" l="1"/>
</calcChain>
</file>

<file path=xl/sharedStrings.xml><?xml version="1.0" encoding="utf-8"?>
<sst xmlns="http://schemas.openxmlformats.org/spreadsheetml/2006/main" count="37" uniqueCount="37">
  <si>
    <t>Расчет  расходов</t>
  </si>
  <si>
    <t>на содержание общего имущества в МКД</t>
  </si>
  <si>
    <t>№</t>
  </si>
  <si>
    <t>Адрес МКД</t>
  </si>
  <si>
    <t>п/п</t>
  </si>
  <si>
    <t xml:space="preserve">                 П О К А З А Т Е Л И</t>
  </si>
  <si>
    <t>Общая площадь жилых помещений, м2</t>
  </si>
  <si>
    <t>Общая площадь общедомового имущества, м2</t>
  </si>
  <si>
    <t>Наименование работ:</t>
  </si>
  <si>
    <t>1.</t>
  </si>
  <si>
    <t>Работы по содержанию и ремонту конструктивных элементов МКД</t>
  </si>
  <si>
    <t>2.</t>
  </si>
  <si>
    <t>3.</t>
  </si>
  <si>
    <t>Уборка мест общего пользования</t>
  </si>
  <si>
    <t>Текущий ремонт</t>
  </si>
  <si>
    <t>4.</t>
  </si>
  <si>
    <t>Содержание и ремонт мусоропроводов</t>
  </si>
  <si>
    <t>ИТОГО по МКД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</si>
  <si>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МКД: техническое обслуживание и ремонт инженерных систем</t>
  </si>
  <si>
    <t>5.</t>
  </si>
  <si>
    <t>Содержание лифтов</t>
  </si>
  <si>
    <t>Общая площадь жилых помещений в МКД без лифта и мусоропровода, м2</t>
  </si>
  <si>
    <t>Общая площадь жилых помещений в МКД с лифтом и мусоропроводом, м2</t>
  </si>
  <si>
    <t>Работы по дератизации, дезинсекции и дезинфекции помещений, входящих в состав общего имущества в многоквартирном доме</t>
  </si>
  <si>
    <t>Итого</t>
  </si>
  <si>
    <t>Техническое обслуживание и ремонт инженерных систем</t>
  </si>
  <si>
    <t>Содержание и ремонт систем дымоудаления и вентиляции</t>
  </si>
  <si>
    <t>Работы по обеспечению пожаной безопасности</t>
  </si>
  <si>
    <t>6.</t>
  </si>
  <si>
    <t>Услуги и работы по управлению МКД</t>
  </si>
  <si>
    <t xml:space="preserve">Работы и услуги по содержанию помещений </t>
  </si>
  <si>
    <t>Ремонт подъездов</t>
  </si>
  <si>
    <t>Приокск</t>
  </si>
  <si>
    <t>23 МКД</t>
  </si>
  <si>
    <t>Итого расходов на содержание общего имущества в МКД по ЖЭУ Приокск:</t>
  </si>
  <si>
    <t xml:space="preserve">на 1м2 </t>
  </si>
  <si>
    <t>на 1 месяц (2-го полугодия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</si>
</sst>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abic Typesetting"/>
      <family val="4"/>
    </font>
    <font>
      <sz val="9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0" xfId="2" applyFont="1" applyAlignment="1">
      <alignment horizontal="left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/>
    <xf numFmtId="0" fontId="8" fillId="0" borderId="1" xfId="2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/>
    <xf numFmtId="0" fontId="7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8" fillId="0" borderId="1" xfId="3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8" fillId="0" borderId="1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8" fillId="0" borderId="0" xfId="1" applyFont="1"/>
    <xf numFmtId="0" fontId="7" fillId="0" borderId="0" xfId="2" applyFont="1" applyAlignment="1">
      <alignment horizontal="center"/>
    </xf>
    <xf numFmtId="0" fontId="7" fillId="2" borderId="1" xfId="1" applyFont="1" applyFill="1" applyBorder="1" applyAlignment="1">
      <alignment vertical="center" wrapText="1"/>
    </xf>
    <xf numFmtId="0" fontId="11" fillId="0" borderId="0" xfId="1" applyFont="1" applyAlignment="1">
      <alignment horizontal="center"/>
    </xf>
    <xf numFmtId="4" fontId="7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 vertical="center"/>
    </xf>
    <xf numFmtId="4" fontId="8" fillId="4" borderId="1" xfId="1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2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/>
    </xf>
    <xf numFmtId="4" fontId="7" fillId="3" borderId="1" xfId="1" applyNumberFormat="1" applyFont="1" applyFill="1" applyBorder="1" applyAlignment="1">
      <alignment horizontal="center" vertical="center"/>
    </xf>
    <xf numFmtId="164" fontId="8" fillId="4" borderId="1" xfId="4" applyNumberFormat="1" applyFont="1" applyFill="1" applyBorder="1" applyAlignment="1" applyProtection="1">
      <alignment horizontal="center" vertical="center" wrapText="1"/>
      <protection locked="0" hidden="1"/>
    </xf>
    <xf numFmtId="4" fontId="10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4" fillId="0" borderId="0" xfId="1" applyNumberFormat="1" applyFont="1" applyAlignment="1">
      <alignment horizontal="center" vertical="center"/>
    </xf>
    <xf numFmtId="0" fontId="9" fillId="0" borderId="0" xfId="5" applyFont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</cellXfs>
  <cellStyles count="6">
    <cellStyle name="Обычный" xfId="0" builtinId="0"/>
    <cellStyle name="Обычный_ЖЭУ1" xfId="5" xr:uid="{00000000-0005-0000-0000-000001000000}"/>
    <cellStyle name="Обычный_Лист1" xfId="3" xr:uid="{00000000-0005-0000-0000-000002000000}"/>
    <cellStyle name="Обычный_Лист8" xfId="2" xr:uid="{00000000-0005-0000-0000-000003000000}"/>
    <cellStyle name="Обычный_Приокск" xfId="1" xr:uid="{00000000-0005-0000-0000-000004000000}"/>
    <cellStyle name="Обычный_Сводная по углю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19" zoomScale="136" zoomScaleNormal="136" workbookViewId="0">
      <selection activeCell="F27" sqref="F27"/>
    </sheetView>
  </sheetViews>
  <sheetFormatPr defaultRowHeight="14.5" x14ac:dyDescent="0.35"/>
  <cols>
    <col min="1" max="1" width="5.81640625" customWidth="1"/>
    <col min="2" max="2" width="54.81640625" customWidth="1"/>
    <col min="3" max="3" width="12.7265625" customWidth="1"/>
    <col min="4" max="4" width="12" customWidth="1"/>
    <col min="5" max="5" width="12.453125" customWidth="1"/>
    <col min="6" max="6" width="12.7265625" customWidth="1"/>
  </cols>
  <sheetData>
    <row r="1" spans="1:6" ht="16" x14ac:dyDescent="0.5">
      <c r="A1" s="2"/>
      <c r="B1" s="2"/>
      <c r="C1" s="1"/>
      <c r="D1" s="1"/>
    </row>
    <row r="2" spans="1:6" x14ac:dyDescent="0.35">
      <c r="A2" s="3"/>
      <c r="B2" s="16" t="s">
        <v>0</v>
      </c>
      <c r="C2" s="17"/>
      <c r="D2" s="20" t="s">
        <v>33</v>
      </c>
    </row>
    <row r="3" spans="1:6" x14ac:dyDescent="0.35">
      <c r="A3" s="3"/>
      <c r="B3" s="16" t="s">
        <v>1</v>
      </c>
      <c r="C3" s="17"/>
      <c r="D3" s="17"/>
    </row>
    <row r="4" spans="1:6" x14ac:dyDescent="0.35">
      <c r="A4" s="3"/>
      <c r="B4" s="18" t="s">
        <v>36</v>
      </c>
      <c r="C4" s="17"/>
      <c r="D4" s="17"/>
    </row>
    <row r="5" spans="1:6" x14ac:dyDescent="0.35">
      <c r="A5" s="1"/>
      <c r="B5" s="17"/>
      <c r="C5" s="41" t="s">
        <v>32</v>
      </c>
      <c r="D5" s="41"/>
    </row>
    <row r="6" spans="1:6" x14ac:dyDescent="0.35">
      <c r="A6" s="3"/>
      <c r="B6" s="4"/>
      <c r="C6" s="1"/>
      <c r="D6" s="1"/>
    </row>
    <row r="7" spans="1:6" ht="15" customHeight="1" x14ac:dyDescent="0.35">
      <c r="A7" s="8" t="s">
        <v>2</v>
      </c>
      <c r="B7" s="5" t="s">
        <v>3</v>
      </c>
      <c r="C7" s="44" t="s">
        <v>17</v>
      </c>
      <c r="D7" s="45"/>
      <c r="E7" s="46"/>
    </row>
    <row r="8" spans="1:6" x14ac:dyDescent="0.35">
      <c r="A8" s="9" t="s">
        <v>4</v>
      </c>
      <c r="B8" s="42" t="s">
        <v>5</v>
      </c>
      <c r="C8" s="43"/>
      <c r="D8" s="34" t="s">
        <v>35</v>
      </c>
      <c r="E8" s="29" t="s">
        <v>24</v>
      </c>
    </row>
    <row r="9" spans="1:6" x14ac:dyDescent="0.35">
      <c r="A9" s="10"/>
      <c r="B9" s="6" t="s">
        <v>6</v>
      </c>
      <c r="C9" s="22">
        <f>C10+C11</f>
        <v>119292.4</v>
      </c>
      <c r="D9" s="7"/>
      <c r="E9" s="30"/>
    </row>
    <row r="10" spans="1:6" ht="26.5" x14ac:dyDescent="0.35">
      <c r="A10" s="10"/>
      <c r="B10" s="28" t="s">
        <v>22</v>
      </c>
      <c r="C10" s="22">
        <v>107996.7</v>
      </c>
      <c r="D10" s="7"/>
      <c r="E10" s="30"/>
    </row>
    <row r="11" spans="1:6" ht="26.5" x14ac:dyDescent="0.35">
      <c r="A11" s="10"/>
      <c r="B11" s="28" t="s">
        <v>21</v>
      </c>
      <c r="C11" s="22">
        <v>11295.7</v>
      </c>
      <c r="D11" s="7"/>
      <c r="E11" s="30"/>
    </row>
    <row r="12" spans="1:6" x14ac:dyDescent="0.35">
      <c r="A12" s="10"/>
      <c r="B12" s="7" t="s">
        <v>7</v>
      </c>
      <c r="C12" s="22">
        <v>16593.7</v>
      </c>
      <c r="D12" s="7"/>
      <c r="E12" s="30"/>
    </row>
    <row r="13" spans="1:6" x14ac:dyDescent="0.35">
      <c r="A13" s="10"/>
      <c r="B13" s="6" t="s">
        <v>8</v>
      </c>
      <c r="C13" s="23"/>
      <c r="D13" s="7"/>
      <c r="E13" s="30"/>
    </row>
    <row r="14" spans="1:6" ht="26.5" x14ac:dyDescent="0.35">
      <c r="A14" s="11" t="s">
        <v>9</v>
      </c>
      <c r="B14" s="12" t="s">
        <v>10</v>
      </c>
      <c r="C14" s="24"/>
      <c r="D14" s="21">
        <v>2.99</v>
      </c>
      <c r="E14" s="35">
        <f>F14/6</f>
        <v>356684.27333333337</v>
      </c>
      <c r="F14" s="36">
        <v>2140105.64</v>
      </c>
    </row>
    <row r="15" spans="1:6" ht="52.5" x14ac:dyDescent="0.35">
      <c r="A15" s="11" t="s">
        <v>11</v>
      </c>
      <c r="B15" s="12" t="s">
        <v>18</v>
      </c>
      <c r="C15" s="25"/>
      <c r="D15" s="21">
        <v>4.5999999999999996</v>
      </c>
      <c r="E15" s="21">
        <f>E16+E17+E18</f>
        <v>547552.1133333334</v>
      </c>
      <c r="F15" s="37">
        <f>F16+F17+F18</f>
        <v>3285312.68</v>
      </c>
    </row>
    <row r="16" spans="1:6" x14ac:dyDescent="0.35">
      <c r="A16" s="11"/>
      <c r="B16" s="14" t="s">
        <v>25</v>
      </c>
      <c r="C16" s="25"/>
      <c r="D16" s="31">
        <v>4</v>
      </c>
      <c r="E16" s="38">
        <f>F16/6</f>
        <v>477169.60000000003</v>
      </c>
      <c r="F16" s="39">
        <v>2863017.6</v>
      </c>
    </row>
    <row r="17" spans="1:6" x14ac:dyDescent="0.35">
      <c r="A17" s="11"/>
      <c r="B17" s="14" t="s">
        <v>26</v>
      </c>
      <c r="C17" s="25"/>
      <c r="D17" s="31">
        <f>0.33*1.2</f>
        <v>0.39600000000000002</v>
      </c>
      <c r="E17" s="38">
        <f>F17/6</f>
        <v>47716.959999999999</v>
      </c>
      <c r="F17" s="39">
        <v>286301.76</v>
      </c>
    </row>
    <row r="18" spans="1:6" x14ac:dyDescent="0.35">
      <c r="A18" s="11"/>
      <c r="B18" s="14" t="s">
        <v>27</v>
      </c>
      <c r="C18" s="25"/>
      <c r="D18" s="31">
        <v>0.2</v>
      </c>
      <c r="E18" s="38">
        <f>F18/6</f>
        <v>22665.553333333333</v>
      </c>
      <c r="F18" s="39">
        <v>135993.32</v>
      </c>
    </row>
    <row r="19" spans="1:6" x14ac:dyDescent="0.35">
      <c r="A19" s="11" t="s">
        <v>12</v>
      </c>
      <c r="B19" s="12" t="s">
        <v>30</v>
      </c>
      <c r="C19" s="24"/>
      <c r="D19" s="21">
        <f>D20+D21+D22+D23</f>
        <v>10.923999999999999</v>
      </c>
      <c r="E19" s="35">
        <f>E20+E21+E22+E23</f>
        <v>1302673.0116666667</v>
      </c>
      <c r="F19" s="36">
        <f>F20+F21+F22+F23</f>
        <v>7816038.0699999994</v>
      </c>
    </row>
    <row r="20" spans="1:6" x14ac:dyDescent="0.35">
      <c r="A20" s="13"/>
      <c r="B20" s="14" t="s">
        <v>13</v>
      </c>
      <c r="C20" s="26"/>
      <c r="D20" s="31">
        <v>5.14</v>
      </c>
      <c r="E20" s="38">
        <f>F20/6</f>
        <v>613162.93333333335</v>
      </c>
      <c r="F20" s="39">
        <v>3678977.6</v>
      </c>
    </row>
    <row r="21" spans="1:6" x14ac:dyDescent="0.35">
      <c r="A21" s="13"/>
      <c r="B21" s="14" t="s">
        <v>31</v>
      </c>
      <c r="C21" s="26"/>
      <c r="D21" s="31">
        <v>3.45</v>
      </c>
      <c r="E21" s="38">
        <f t="shared" ref="E21:E26" si="0">F21/6</f>
        <v>411558.78</v>
      </c>
      <c r="F21" s="39">
        <v>2469352.6800000002</v>
      </c>
    </row>
    <row r="22" spans="1:6" x14ac:dyDescent="0.35">
      <c r="A22" s="13"/>
      <c r="B22" s="15" t="s">
        <v>14</v>
      </c>
      <c r="C22" s="26"/>
      <c r="D22" s="31">
        <v>2.25</v>
      </c>
      <c r="E22" s="38">
        <f t="shared" si="0"/>
        <v>268407.89999999997</v>
      </c>
      <c r="F22" s="39">
        <v>1610447.4</v>
      </c>
    </row>
    <row r="23" spans="1:6" ht="26.5" x14ac:dyDescent="0.35">
      <c r="A23" s="13"/>
      <c r="B23" s="14" t="s">
        <v>23</v>
      </c>
      <c r="C23" s="26"/>
      <c r="D23" s="31">
        <f>0.07*1.2</f>
        <v>8.4000000000000005E-2</v>
      </c>
      <c r="E23" s="38">
        <f t="shared" si="0"/>
        <v>9543.3983333333326</v>
      </c>
      <c r="F23" s="39">
        <v>57260.39</v>
      </c>
    </row>
    <row r="24" spans="1:6" x14ac:dyDescent="0.35">
      <c r="A24" s="11" t="s">
        <v>15</v>
      </c>
      <c r="B24" s="12" t="s">
        <v>29</v>
      </c>
      <c r="C24" s="26"/>
      <c r="D24" s="21">
        <f>4.29*1.2</f>
        <v>5.1479999999999997</v>
      </c>
      <c r="E24" s="35">
        <f t="shared" si="0"/>
        <v>614355.86</v>
      </c>
      <c r="F24" s="37">
        <v>3686135.16</v>
      </c>
    </row>
    <row r="25" spans="1:6" x14ac:dyDescent="0.35">
      <c r="A25" s="11" t="s">
        <v>19</v>
      </c>
      <c r="B25" s="12" t="s">
        <v>20</v>
      </c>
      <c r="C25" s="26"/>
      <c r="D25" s="21">
        <f>6.27*1.2</f>
        <v>7.5239999999999991</v>
      </c>
      <c r="E25" s="35">
        <f t="shared" si="0"/>
        <v>812135.18</v>
      </c>
      <c r="F25" s="36">
        <v>4872811.08</v>
      </c>
    </row>
    <row r="26" spans="1:6" x14ac:dyDescent="0.35">
      <c r="A26" s="11" t="s">
        <v>28</v>
      </c>
      <c r="B26" s="12" t="s">
        <v>16</v>
      </c>
      <c r="C26" s="24"/>
      <c r="D26" s="21">
        <f>3.05*1.2</f>
        <v>3.6599999999999997</v>
      </c>
      <c r="E26" s="35">
        <f t="shared" si="0"/>
        <v>395267.92499999999</v>
      </c>
      <c r="F26" s="36">
        <v>2371607.5499999998</v>
      </c>
    </row>
    <row r="27" spans="1:6" ht="26" x14ac:dyDescent="0.35">
      <c r="A27" s="11"/>
      <c r="B27" s="19" t="s">
        <v>34</v>
      </c>
      <c r="C27" s="32"/>
      <c r="D27" s="33">
        <f>D14+D15+D19+D24+D25+D26</f>
        <v>34.845999999999997</v>
      </c>
      <c r="E27" s="33">
        <f>E14+E15+E19+E24+E25+E26</f>
        <v>4028668.3633333333</v>
      </c>
      <c r="F27" s="40">
        <f>E27*3</f>
        <v>12086005.09</v>
      </c>
    </row>
    <row r="30" spans="1:6" x14ac:dyDescent="0.35">
      <c r="C30" s="27"/>
    </row>
    <row r="31" spans="1:6" x14ac:dyDescent="0.35">
      <c r="C31" s="27"/>
    </row>
    <row r="32" spans="1:6" x14ac:dyDescent="0.35">
      <c r="C32" s="27"/>
    </row>
    <row r="33" spans="3:3" x14ac:dyDescent="0.35">
      <c r="C33" s="27"/>
    </row>
  </sheetData>
  <mergeCells count="3">
    <mergeCell ref="C5:D5"/>
    <mergeCell ref="B8:C8"/>
    <mergeCell ref="C7:E7"/>
  </mergeCells>
  <pageMargins left="0" right="0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Irina</cp:lastModifiedBy>
  <cp:lastPrinted>2024-12-04T06:04:18Z</cp:lastPrinted>
  <dcterms:created xsi:type="dcterms:W3CDTF">2023-06-21T11:32:48Z</dcterms:created>
  <dcterms:modified xsi:type="dcterms:W3CDTF">2026-02-15T17:52:42Z</dcterms:modified>
</cp:coreProperties>
</file>