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rina\Desktop\"/>
    </mc:Choice>
  </mc:AlternateContent>
  <xr:revisionPtr revIDLastSave="0" documentId="13_ncr:1_{082EBC67-BED1-42E6-8BA8-ED148E4F9E8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" sheetId="3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3" l="1"/>
  <c r="D29" i="3"/>
  <c r="D28" i="3"/>
  <c r="D27" i="3"/>
  <c r="D26" i="3"/>
  <c r="D25" i="3"/>
  <c r="D24" i="3"/>
  <c r="D23" i="3"/>
  <c r="D22" i="3"/>
  <c r="D18" i="3"/>
  <c r="D16" i="3"/>
  <c r="E27" i="3" l="1"/>
  <c r="E28" i="3"/>
  <c r="E29" i="3"/>
  <c r="E26" i="3"/>
  <c r="E23" i="3"/>
  <c r="E24" i="3"/>
  <c r="E25" i="3"/>
  <c r="E22" i="3"/>
  <c r="E19" i="3"/>
  <c r="E20" i="3"/>
  <c r="E18" i="3"/>
  <c r="E16" i="3"/>
  <c r="D20" i="3" l="1"/>
  <c r="D19" i="3"/>
  <c r="D21" i="3" l="1"/>
  <c r="E17" i="3"/>
  <c r="D17" i="3"/>
  <c r="E21" i="3"/>
  <c r="D30" i="3" l="1"/>
  <c r="E30" i="3"/>
  <c r="F17" i="3"/>
  <c r="F21" i="3"/>
  <c r="C9" i="3" l="1"/>
</calcChain>
</file>

<file path=xl/sharedStrings.xml><?xml version="1.0" encoding="utf-8"?>
<sst xmlns="http://schemas.openxmlformats.org/spreadsheetml/2006/main" count="41" uniqueCount="41">
  <si>
    <t>Расчет  расходов</t>
  </si>
  <si>
    <t>на содержание общего имущества в МКД</t>
  </si>
  <si>
    <t>№</t>
  </si>
  <si>
    <t>Адрес МКД</t>
  </si>
  <si>
    <t>п/п</t>
  </si>
  <si>
    <t xml:space="preserve">                 П О К А З А Т Е Л И</t>
  </si>
  <si>
    <t>Общая площадь жилых помещений, м2</t>
  </si>
  <si>
    <t>Наименование работ:</t>
  </si>
  <si>
    <t>1.</t>
  </si>
  <si>
    <t>Работы по содержанию и ремонту конструктивных элементов МКД</t>
  </si>
  <si>
    <t>2.</t>
  </si>
  <si>
    <t>3.</t>
  </si>
  <si>
    <t>Уборка мест общего пользования</t>
  </si>
  <si>
    <t>Текущий ремонт</t>
  </si>
  <si>
    <t>4.</t>
  </si>
  <si>
    <t>Содержание и ремонт мусоропроводов</t>
  </si>
  <si>
    <t>ИТОГО по МКД</t>
  </si>
  <si>
    <t>Общая площадь жилых помещений в МКД с мусоропроводом, м2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</si>
  <si>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МКД: техническое обслуживание и ремонт инженерных систем</t>
  </si>
  <si>
    <t>5.</t>
  </si>
  <si>
    <t>Содержание лифтов</t>
  </si>
  <si>
    <t>Общая площадь жилых помещений в МКД без лифта и мусоропровода, м2</t>
  </si>
  <si>
    <t>Общая площадь жилых помещений в МКД с лифтом и мусоропроводом, м2</t>
  </si>
  <si>
    <t>Общая площадь жилых помещений в МКД с лифтом, м2</t>
  </si>
  <si>
    <t>Работы по дератизации, дезинсекции и дезинфекции помещений, входящих в состав общего имущества в многоквартирном доме</t>
  </si>
  <si>
    <t>Итого</t>
  </si>
  <si>
    <t>Техническое обслуживание и ремонт инженерных систем</t>
  </si>
  <si>
    <t>Содержание и ремонт систем дымоудаления и вентиляции</t>
  </si>
  <si>
    <t>Работы по обеспечению пожаной безопасности</t>
  </si>
  <si>
    <t>6.</t>
  </si>
  <si>
    <t>Услуги и работы по управлению МКД</t>
  </si>
  <si>
    <t xml:space="preserve">Работы и услуги по содержанию помещений </t>
  </si>
  <si>
    <t>Ремонт подъездов</t>
  </si>
  <si>
    <t>Итого расходов на содержание общего имущества в МКД по ЖЭУ 3:</t>
  </si>
  <si>
    <t>ЖЭУ 3</t>
  </si>
  <si>
    <t xml:space="preserve">на 1м2 </t>
  </si>
  <si>
    <t>50 МКД</t>
  </si>
  <si>
    <t>7.</t>
  </si>
  <si>
    <t>ИТП</t>
  </si>
  <si>
    <t>Общая площадь жилых помещений в МКД с лифтом и ИТП, м3</t>
  </si>
  <si>
    <t>на 1 месяц (2-го полугодия 2025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</si>
</sst>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abic Typesetting"/>
      <family val="4"/>
    </font>
    <font>
      <sz val="9"/>
      <name val="Arial"/>
      <family val="2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10"/>
      <name val="Times New Roman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/>
    <xf numFmtId="0" fontId="5" fillId="0" borderId="0" xfId="2" applyFont="1" applyAlignment="1">
      <alignment horizontal="left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/>
    <xf numFmtId="0" fontId="8" fillId="0" borderId="1" xfId="2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/>
    <xf numFmtId="0" fontId="7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wrapText="1"/>
    </xf>
    <xf numFmtId="0" fontId="8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wrapText="1"/>
    </xf>
    <xf numFmtId="0" fontId="8" fillId="0" borderId="1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8" fillId="0" borderId="0" xfId="1" applyFont="1"/>
    <xf numFmtId="0" fontId="7" fillId="0" borderId="0" xfId="2" applyFont="1" applyAlignment="1">
      <alignment horizontal="center"/>
    </xf>
    <xf numFmtId="0" fontId="7" fillId="2" borderId="1" xfId="1" applyFont="1" applyFill="1" applyBorder="1" applyAlignment="1">
      <alignment vertical="center" wrapText="1"/>
    </xf>
    <xf numFmtId="0" fontId="11" fillId="0" borderId="0" xfId="1" applyFont="1" applyAlignment="1">
      <alignment horizontal="center"/>
    </xf>
    <xf numFmtId="4" fontId="7" fillId="0" borderId="1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4" fontId="7" fillId="4" borderId="1" xfId="1" applyNumberFormat="1" applyFont="1" applyFill="1" applyBorder="1" applyAlignment="1">
      <alignment horizontal="center"/>
    </xf>
    <xf numFmtId="4" fontId="7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horizontal="center"/>
    </xf>
    <xf numFmtId="4" fontId="0" fillId="0" borderId="0" xfId="0" applyNumberFormat="1"/>
    <xf numFmtId="0" fontId="7" fillId="0" borderId="1" xfId="2" applyFont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4" fontId="8" fillId="0" borderId="1" xfId="1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4" fontId="7" fillId="3" borderId="1" xfId="1" applyNumberFormat="1" applyFont="1" applyFill="1" applyBorder="1" applyAlignment="1">
      <alignment horizontal="center"/>
    </xf>
    <xf numFmtId="4" fontId="7" fillId="3" borderId="1" xfId="1" applyNumberFormat="1" applyFont="1" applyFill="1" applyBorder="1" applyAlignment="1">
      <alignment horizontal="center" vertical="center"/>
    </xf>
    <xf numFmtId="164" fontId="8" fillId="4" borderId="1" xfId="4" applyNumberFormat="1" applyFont="1" applyFill="1" applyBorder="1" applyAlignment="1" applyProtection="1">
      <alignment horizontal="center" vertical="center" wrapText="1"/>
      <protection locked="0" hidden="1"/>
    </xf>
    <xf numFmtId="4" fontId="13" fillId="0" borderId="0" xfId="0" applyNumberFormat="1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4" fillId="3" borderId="0" xfId="1" applyNumberFormat="1" applyFont="1" applyFill="1" applyAlignment="1">
      <alignment horizontal="center" vertical="center"/>
    </xf>
    <xf numFmtId="0" fontId="9" fillId="0" borderId="0" xfId="5" applyFont="1" applyAlignment="1">
      <alignment horizont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</cellXfs>
  <cellStyles count="6">
    <cellStyle name="Обычный" xfId="0" builtinId="0"/>
    <cellStyle name="Обычный_ЖЭУ1" xfId="5" xr:uid="{00000000-0005-0000-0000-000001000000}"/>
    <cellStyle name="Обычный_Лист1" xfId="3" xr:uid="{00000000-0005-0000-0000-000002000000}"/>
    <cellStyle name="Обычный_Лист8" xfId="2" xr:uid="{00000000-0005-0000-0000-000003000000}"/>
    <cellStyle name="Обычный_Приокск" xfId="1" xr:uid="{00000000-0005-0000-0000-000004000000}"/>
    <cellStyle name="Обычный_Сводная по углю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22" zoomScale="136" zoomScaleNormal="136" workbookViewId="0">
      <selection activeCell="B33" sqref="B33"/>
    </sheetView>
  </sheetViews>
  <sheetFormatPr defaultRowHeight="14.5" x14ac:dyDescent="0.35"/>
  <cols>
    <col min="1" max="1" width="5.81640625" customWidth="1"/>
    <col min="2" max="2" width="56.453125" customWidth="1"/>
    <col min="3" max="3" width="12.7265625" customWidth="1"/>
    <col min="4" max="4" width="12" customWidth="1"/>
    <col min="5" max="5" width="12.453125" customWidth="1"/>
    <col min="6" max="6" width="12.7265625" customWidth="1"/>
  </cols>
  <sheetData>
    <row r="1" spans="1:6" ht="16" x14ac:dyDescent="0.5">
      <c r="A1" s="2"/>
      <c r="B1" s="2"/>
      <c r="C1" s="1"/>
      <c r="D1" s="1"/>
    </row>
    <row r="2" spans="1:6" x14ac:dyDescent="0.35">
      <c r="A2" s="3"/>
      <c r="B2" s="16" t="s">
        <v>0</v>
      </c>
      <c r="C2" s="17"/>
      <c r="D2" s="20" t="s">
        <v>36</v>
      </c>
    </row>
    <row r="3" spans="1:6" x14ac:dyDescent="0.35">
      <c r="A3" s="3"/>
      <c r="B3" s="16" t="s">
        <v>1</v>
      </c>
      <c r="C3" s="17"/>
      <c r="D3" s="17"/>
    </row>
    <row r="4" spans="1:6" x14ac:dyDescent="0.35">
      <c r="A4" s="3"/>
      <c r="B4" s="18" t="s">
        <v>40</v>
      </c>
      <c r="C4" s="17"/>
      <c r="D4" s="17"/>
    </row>
    <row r="5" spans="1:6" x14ac:dyDescent="0.35">
      <c r="A5" s="1"/>
      <c r="B5" s="17"/>
      <c r="C5" s="42" t="s">
        <v>34</v>
      </c>
      <c r="D5" s="42"/>
    </row>
    <row r="6" spans="1:6" x14ac:dyDescent="0.35">
      <c r="A6" s="3"/>
      <c r="B6" s="4"/>
      <c r="C6" s="1"/>
      <c r="D6" s="1"/>
    </row>
    <row r="7" spans="1:6" ht="15" customHeight="1" x14ac:dyDescent="0.35">
      <c r="A7" s="8" t="s">
        <v>2</v>
      </c>
      <c r="B7" s="5" t="s">
        <v>3</v>
      </c>
      <c r="C7" s="45" t="s">
        <v>16</v>
      </c>
      <c r="D7" s="46"/>
      <c r="E7" s="47"/>
    </row>
    <row r="8" spans="1:6" x14ac:dyDescent="0.35">
      <c r="A8" s="9" t="s">
        <v>4</v>
      </c>
      <c r="B8" s="43" t="s">
        <v>5</v>
      </c>
      <c r="C8" s="44"/>
      <c r="D8" s="37" t="s">
        <v>35</v>
      </c>
      <c r="E8" s="29" t="s">
        <v>25</v>
      </c>
    </row>
    <row r="9" spans="1:6" x14ac:dyDescent="0.35">
      <c r="A9" s="10"/>
      <c r="B9" s="6" t="s">
        <v>6</v>
      </c>
      <c r="C9" s="22">
        <f>C10+C11+C12+C13</f>
        <v>200699.38</v>
      </c>
      <c r="D9" s="7"/>
      <c r="E9" s="30"/>
    </row>
    <row r="10" spans="1:6" ht="26.5" x14ac:dyDescent="0.35">
      <c r="A10" s="10"/>
      <c r="B10" s="28" t="s">
        <v>22</v>
      </c>
      <c r="C10" s="22">
        <v>119268.73</v>
      </c>
      <c r="D10" s="7"/>
      <c r="E10" s="30"/>
    </row>
    <row r="11" spans="1:6" ht="26.5" x14ac:dyDescent="0.35">
      <c r="A11" s="10"/>
      <c r="B11" s="28" t="s">
        <v>21</v>
      </c>
      <c r="C11" s="22">
        <v>24636.49</v>
      </c>
      <c r="D11" s="7"/>
      <c r="E11" s="30"/>
    </row>
    <row r="12" spans="1:6" x14ac:dyDescent="0.35">
      <c r="A12" s="10"/>
      <c r="B12" s="28" t="s">
        <v>23</v>
      </c>
      <c r="C12" s="22">
        <v>38118.76</v>
      </c>
      <c r="D12" s="7"/>
      <c r="E12" s="30"/>
    </row>
    <row r="13" spans="1:6" ht="26.5" x14ac:dyDescent="0.35">
      <c r="A13" s="10"/>
      <c r="B13" s="28" t="s">
        <v>17</v>
      </c>
      <c r="C13" s="22">
        <v>18675.400000000001</v>
      </c>
      <c r="D13" s="7"/>
      <c r="E13" s="30"/>
    </row>
    <row r="14" spans="1:6" x14ac:dyDescent="0.35">
      <c r="A14" s="10"/>
      <c r="B14" s="28" t="s">
        <v>39</v>
      </c>
      <c r="C14" s="22">
        <v>5479.2</v>
      </c>
      <c r="D14" s="7"/>
      <c r="E14" s="30"/>
    </row>
    <row r="15" spans="1:6" x14ac:dyDescent="0.35">
      <c r="A15" s="10"/>
      <c r="B15" s="6" t="s">
        <v>7</v>
      </c>
      <c r="C15" s="23"/>
      <c r="D15" s="7"/>
      <c r="E15" s="30"/>
    </row>
    <row r="16" spans="1:6" ht="26.5" x14ac:dyDescent="0.35">
      <c r="A16" s="11" t="s">
        <v>8</v>
      </c>
      <c r="B16" s="12" t="s">
        <v>9</v>
      </c>
      <c r="C16" s="24"/>
      <c r="D16" s="21">
        <f>2.45*1.2</f>
        <v>2.94</v>
      </c>
      <c r="E16" s="33">
        <f>F16/6</f>
        <v>591110.6333333333</v>
      </c>
      <c r="F16" s="39">
        <v>3546663.8</v>
      </c>
    </row>
    <row r="17" spans="1:6" ht="52.5" x14ac:dyDescent="0.35">
      <c r="A17" s="11" t="s">
        <v>10</v>
      </c>
      <c r="B17" s="12" t="s">
        <v>18</v>
      </c>
      <c r="C17" s="25"/>
      <c r="D17" s="21">
        <f>D18+D19+D20</f>
        <v>4.5360000000000005</v>
      </c>
      <c r="E17" s="33">
        <f>E18+E19+E20</f>
        <v>909022.31666666665</v>
      </c>
      <c r="F17" s="40">
        <f>F18+F19+F20</f>
        <v>5454133.9000000004</v>
      </c>
    </row>
    <row r="18" spans="1:6" x14ac:dyDescent="0.35">
      <c r="A18" s="11"/>
      <c r="B18" s="14" t="s">
        <v>26</v>
      </c>
      <c r="C18" s="25"/>
      <c r="D18" s="32">
        <f>3.29*1.2</f>
        <v>3.948</v>
      </c>
      <c r="E18" s="31">
        <f>F18/6</f>
        <v>792248.9833333334</v>
      </c>
      <c r="F18" s="38">
        <v>4753493.9000000004</v>
      </c>
    </row>
    <row r="19" spans="1:6" x14ac:dyDescent="0.35">
      <c r="A19" s="11"/>
      <c r="B19" s="14" t="s">
        <v>27</v>
      </c>
      <c r="C19" s="25"/>
      <c r="D19" s="32">
        <f>0.33*1.2</f>
        <v>0.39600000000000002</v>
      </c>
      <c r="E19" s="31">
        <f t="shared" ref="E19:E20" si="0">F19/6</f>
        <v>79139.368333333332</v>
      </c>
      <c r="F19" s="38">
        <v>474836.21</v>
      </c>
    </row>
    <row r="20" spans="1:6" x14ac:dyDescent="0.35">
      <c r="A20" s="11"/>
      <c r="B20" s="14" t="s">
        <v>28</v>
      </c>
      <c r="C20" s="25"/>
      <c r="D20" s="32">
        <f>0.16*1.2</f>
        <v>0.192</v>
      </c>
      <c r="E20" s="31">
        <f t="shared" si="0"/>
        <v>37633.965000000004</v>
      </c>
      <c r="F20" s="38">
        <v>225803.79</v>
      </c>
    </row>
    <row r="21" spans="1:6" x14ac:dyDescent="0.35">
      <c r="A21" s="11" t="s">
        <v>11</v>
      </c>
      <c r="B21" s="12" t="s">
        <v>31</v>
      </c>
      <c r="C21" s="24"/>
      <c r="D21" s="21">
        <f>D22+D23+D24+D25</f>
        <v>10.751999999999999</v>
      </c>
      <c r="E21" s="33">
        <f>E22+E23+E24+E25</f>
        <v>2158281.0449999999</v>
      </c>
      <c r="F21" s="39">
        <f>F22+F23+F24+F25</f>
        <v>12949686.270000001</v>
      </c>
    </row>
    <row r="22" spans="1:6" x14ac:dyDescent="0.35">
      <c r="A22" s="13"/>
      <c r="B22" s="14" t="s">
        <v>12</v>
      </c>
      <c r="C22" s="26"/>
      <c r="D22" s="32">
        <f>4.21*1.2</f>
        <v>5.0519999999999996</v>
      </c>
      <c r="E22" s="31">
        <f>F22/6</f>
        <v>1015130.5416666666</v>
      </c>
      <c r="F22" s="38">
        <v>6090783.25</v>
      </c>
    </row>
    <row r="23" spans="1:6" x14ac:dyDescent="0.35">
      <c r="A23" s="13"/>
      <c r="B23" s="14" t="s">
        <v>32</v>
      </c>
      <c r="C23" s="26"/>
      <c r="D23" s="32">
        <f>2.77*1.2</f>
        <v>3.3239999999999998</v>
      </c>
      <c r="E23" s="31">
        <f t="shared" ref="E23:E25" si="1">F23/6</f>
        <v>667823.36499999999</v>
      </c>
      <c r="F23" s="38">
        <v>4006940.19</v>
      </c>
    </row>
    <row r="24" spans="1:6" x14ac:dyDescent="0.35">
      <c r="A24" s="13"/>
      <c r="B24" s="15" t="s">
        <v>13</v>
      </c>
      <c r="C24" s="26"/>
      <c r="D24" s="32">
        <f>1.91*1.2</f>
        <v>2.2919999999999998</v>
      </c>
      <c r="E24" s="31">
        <f t="shared" si="1"/>
        <v>459556.28333333338</v>
      </c>
      <c r="F24" s="38">
        <v>2757337.7</v>
      </c>
    </row>
    <row r="25" spans="1:6" ht="26.5" x14ac:dyDescent="0.35">
      <c r="A25" s="13"/>
      <c r="B25" s="14" t="s">
        <v>24</v>
      </c>
      <c r="C25" s="26"/>
      <c r="D25" s="32">
        <f>0.07*1.2</f>
        <v>8.4000000000000005E-2</v>
      </c>
      <c r="E25" s="31">
        <f t="shared" si="1"/>
        <v>15770.855000000001</v>
      </c>
      <c r="F25" s="38">
        <v>94625.13</v>
      </c>
    </row>
    <row r="26" spans="1:6" x14ac:dyDescent="0.35">
      <c r="A26" s="11" t="s">
        <v>14</v>
      </c>
      <c r="B26" s="12" t="s">
        <v>30</v>
      </c>
      <c r="C26" s="26"/>
      <c r="D26" s="21">
        <f>4.22*1.2</f>
        <v>5.0639999999999992</v>
      </c>
      <c r="E26" s="34">
        <f>F26/6</f>
        <v>1015854.605</v>
      </c>
      <c r="F26" s="40">
        <v>6095127.6299999999</v>
      </c>
    </row>
    <row r="27" spans="1:6" x14ac:dyDescent="0.35">
      <c r="A27" s="11" t="s">
        <v>19</v>
      </c>
      <c r="B27" s="12" t="s">
        <v>20</v>
      </c>
      <c r="C27" s="26"/>
      <c r="D27" s="21">
        <f>6.27*1.2</f>
        <v>7.5239999999999991</v>
      </c>
      <c r="E27" s="34">
        <f t="shared" ref="E27:E29" si="2">F27/6</f>
        <v>1183553.9233333333</v>
      </c>
      <c r="F27" s="39">
        <v>7101323.54</v>
      </c>
    </row>
    <row r="28" spans="1:6" x14ac:dyDescent="0.35">
      <c r="A28" s="11" t="s">
        <v>29</v>
      </c>
      <c r="B28" s="12" t="s">
        <v>15</v>
      </c>
      <c r="C28" s="24"/>
      <c r="D28" s="21">
        <f>3.05*1.2</f>
        <v>3.6599999999999997</v>
      </c>
      <c r="E28" s="34">
        <f t="shared" si="2"/>
        <v>504875.51666666666</v>
      </c>
      <c r="F28" s="39">
        <v>3029253.1</v>
      </c>
    </row>
    <row r="29" spans="1:6" x14ac:dyDescent="0.35">
      <c r="A29" s="11" t="s">
        <v>37</v>
      </c>
      <c r="B29" s="12" t="s">
        <v>38</v>
      </c>
      <c r="C29" s="24"/>
      <c r="D29" s="21">
        <f>1.78*1.2</f>
        <v>2.1360000000000001</v>
      </c>
      <c r="E29" s="34">
        <f t="shared" si="2"/>
        <v>11725.488333333333</v>
      </c>
      <c r="F29" s="40">
        <v>70352.929999999993</v>
      </c>
    </row>
    <row r="30" spans="1:6" ht="26" x14ac:dyDescent="0.35">
      <c r="A30" s="11"/>
      <c r="B30" s="19" t="s">
        <v>33</v>
      </c>
      <c r="C30" s="35"/>
      <c r="D30" s="36">
        <f>D16+D17+D21+D26+D27+D28+D29</f>
        <v>36.612000000000002</v>
      </c>
      <c r="E30" s="36">
        <f>E16+E17+E21+E26+E27+E28+E29</f>
        <v>6374423.5283333333</v>
      </c>
      <c r="F30" s="41">
        <f>E30*3</f>
        <v>19123270.585000001</v>
      </c>
    </row>
    <row r="33" spans="3:3" x14ac:dyDescent="0.35">
      <c r="C33" s="27"/>
    </row>
    <row r="34" spans="3:3" x14ac:dyDescent="0.35">
      <c r="C34" s="27"/>
    </row>
    <row r="35" spans="3:3" x14ac:dyDescent="0.35">
      <c r="C35" s="27"/>
    </row>
    <row r="36" spans="3:3" x14ac:dyDescent="0.35">
      <c r="C36" s="27"/>
    </row>
  </sheetData>
  <mergeCells count="3">
    <mergeCell ref="C5:D5"/>
    <mergeCell ref="B8:C8"/>
    <mergeCell ref="C7:E7"/>
  </mergeCells>
  <pageMargins left="0" right="0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Irina</cp:lastModifiedBy>
  <cp:lastPrinted>2024-12-04T06:14:03Z</cp:lastPrinted>
  <dcterms:created xsi:type="dcterms:W3CDTF">2023-06-21T11:32:48Z</dcterms:created>
  <dcterms:modified xsi:type="dcterms:W3CDTF">2026-02-15T17:48:00Z</dcterms:modified>
</cp:coreProperties>
</file>