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Отдел закупок\Госзакупки\223-ФЗ\Документации 2026\КТ\"/>
    </mc:Choice>
  </mc:AlternateContent>
  <bookViews>
    <workbookView showHorizontalScroll="0" showVerticalScroll="0" showSheetTabs="0" xWindow="0" yWindow="0" windowWidth="28800" windowHeight="11730"/>
  </bookViews>
  <sheets>
    <sheet name="НМЦД " sheetId="2" r:id="rId1"/>
  </sheets>
  <calcPr calcId="162913" refMode="R1C1"/>
</workbook>
</file>

<file path=xl/calcChain.xml><?xml version="1.0" encoding="utf-8"?>
<calcChain xmlns="http://schemas.openxmlformats.org/spreadsheetml/2006/main">
  <c r="I5" i="2" l="1"/>
  <c r="L5" i="2" s="1"/>
  <c r="M5" i="2" s="1"/>
  <c r="M6" i="2" s="1"/>
  <c r="J5" i="2" l="1"/>
  <c r="K5" i="2" s="1"/>
  <c r="I8" i="2" l="1"/>
</calcChain>
</file>

<file path=xl/sharedStrings.xml><?xml version="1.0" encoding="utf-8"?>
<sst xmlns="http://schemas.openxmlformats.org/spreadsheetml/2006/main" count="25" uniqueCount="25">
  <si>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</si>
  <si>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</si>
  <si>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</si>
  <si>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</si>
  <si>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</si>
  <si>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</si>
  <si>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</si>
  <si>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</si>
  <si>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</si>
  <si>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</si>
  <si>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</si>
  <si>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</si>
  <si>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</si>
  <si>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</si>
  <si>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</si>
  <si>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</si>
  <si>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</si>
  <si>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 xml:space="preserve">Приложение № 1 к Разделу 2. 
"Информационная карта аукциона в электронной форме"
</t>
  </si>
  <si>
    <t xml:space="preserve">Система дентальная рентгеновская 
Axeos
или эквивалент
</t>
  </si>
  <si>
    <t>шт</t>
  </si>
  <si>
    <t>Обоснование начальной (максимальной) цены Договора на поставку и установку медицинского оборудования</t>
  </si>
  <si>
    <t xml:space="preserve">При определениеии начальной (максимальной) цены Договора на на поставку и установку медицинского оборудования применен метод сопоставимых рыночных цен (анализ рынка). </t>
  </si>
  <si>
    <t>Коммерческое предложение    вх.№ 30 от 23.01.2026</t>
  </si>
  <si>
    <t>Коммерческое предложение  вх.№ 31 от 23.01.2026</t>
  </si>
  <si>
    <t>Коммерческое предложение  вх.№ 32 от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</si>
</sst>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5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2" fillId="0" borderId="0" xfId="0" applyFont="1" applyAlignment="1"/>
    <xf numFmtId="0" fontId="14" fillId="0" borderId="0" xfId="0" applyFont="1" applyAlignment="1"/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topLeftCell="A4" zoomScaleNormal="100" workbookViewId="0">
      <selection activeCell="G13" sqref="G13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11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6" style="1" customWidth="1"/>
    <col min="13" max="13" width="16.28515625" style="1" customWidth="1"/>
    <col min="14" max="16384" width="9.140625" style="1"/>
  </cols>
  <sheetData>
    <row r="1" spans="1:14" ht="67.5" customHeight="1" x14ac:dyDescent="0.2">
      <c r="I1" s="36" t="s">
        <v>17</v>
      </c>
      <c r="J1" s="35"/>
      <c r="K1" s="35"/>
      <c r="L1" s="35"/>
      <c r="M1" s="35"/>
    </row>
    <row r="2" spans="1:14" ht="39" customHeight="1" x14ac:dyDescent="0.2">
      <c r="A2" s="37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ht="133.5" customHeight="1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14</v>
      </c>
      <c r="F3" s="39" t="s">
        <v>4</v>
      </c>
      <c r="G3" s="39"/>
      <c r="H3" s="39"/>
      <c r="I3" s="41" t="s">
        <v>5</v>
      </c>
      <c r="J3" s="41"/>
      <c r="K3" s="41"/>
      <c r="L3" s="42" t="s">
        <v>6</v>
      </c>
      <c r="M3" s="42"/>
    </row>
    <row r="4" spans="1:14" ht="180" customHeight="1" x14ac:dyDescent="0.2">
      <c r="A4" s="39"/>
      <c r="B4" s="40"/>
      <c r="C4" s="39"/>
      <c r="D4" s="40"/>
      <c r="E4" s="40"/>
      <c r="F4" s="16" t="s">
        <v>22</v>
      </c>
      <c r="G4" s="16" t="s">
        <v>23</v>
      </c>
      <c r="H4" s="16" t="s">
        <v>24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16</v>
      </c>
    </row>
    <row r="5" spans="1:14" s="2" customFormat="1" ht="90" x14ac:dyDescent="0.25">
      <c r="A5" s="21">
        <v>1</v>
      </c>
      <c r="B5" s="27" t="s">
        <v>18</v>
      </c>
      <c r="C5" s="22" t="s">
        <v>13</v>
      </c>
      <c r="D5" s="28" t="s">
        <v>19</v>
      </c>
      <c r="E5" s="28">
        <v>1</v>
      </c>
      <c r="F5" s="25">
        <v>17250000</v>
      </c>
      <c r="G5" s="26">
        <v>16831500</v>
      </c>
      <c r="H5" s="26">
        <v>17082450</v>
      </c>
      <c r="I5" s="5">
        <f>AVERAGE(F5:H5)</f>
        <v>17054650</v>
      </c>
      <c r="J5" s="6">
        <f>SQRT(((SUM((POWER(H5-I5,2)),(POWER(G5-I5,2)),(POWER(F5-I5,2)))/(COLUMNS(F5:H5)-1))))</f>
        <v>210630.46432080996</v>
      </c>
      <c r="K5" s="6">
        <f>J5/I5*100</f>
        <v>1.235032465168209</v>
      </c>
      <c r="L5" s="7">
        <f>ROUND(I5,2)</f>
        <v>17054650</v>
      </c>
      <c r="M5" s="7">
        <f>L5*E5</f>
        <v>17054650</v>
      </c>
    </row>
    <row r="6" spans="1:14" s="2" customFormat="1" ht="21" customHeight="1" x14ac:dyDescent="0.25">
      <c r="A6" s="3"/>
      <c r="B6" s="24"/>
      <c r="C6" s="4"/>
      <c r="D6" s="23"/>
      <c r="E6" s="24"/>
      <c r="F6" s="18"/>
      <c r="G6" s="18"/>
      <c r="H6" s="18"/>
      <c r="I6" s="18"/>
      <c r="J6" s="18"/>
      <c r="K6" s="18"/>
      <c r="L6" s="18"/>
      <c r="M6" s="18">
        <f>SUM(M5:M5)</f>
        <v>17054650</v>
      </c>
    </row>
    <row r="7" spans="1:14" s="2" customFormat="1" ht="21" customHeight="1" x14ac:dyDescent="0.25">
      <c r="A7" s="3"/>
    </row>
    <row r="8" spans="1:14" ht="15.75" customHeight="1" x14ac:dyDescent="0.2">
      <c r="A8" s="32" t="s">
        <v>11</v>
      </c>
      <c r="B8" s="32"/>
      <c r="C8" s="32"/>
      <c r="D8" s="32"/>
      <c r="E8" s="32"/>
      <c r="F8" s="32"/>
      <c r="G8" s="32"/>
      <c r="H8" s="32"/>
      <c r="I8" s="19">
        <f>M6</f>
        <v>17054650</v>
      </c>
      <c r="J8" s="8" t="s">
        <v>12</v>
      </c>
      <c r="K8" s="20" t="s">
        <v>15</v>
      </c>
      <c r="L8" s="8"/>
      <c r="M8" s="9"/>
    </row>
    <row r="9" spans="1:14" ht="36" customHeight="1" x14ac:dyDescent="0.25">
      <c r="A9" s="33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4" ht="15.75" x14ac:dyDescent="0.25">
      <c r="A10" s="35"/>
      <c r="B10" s="35"/>
      <c r="C10" s="35"/>
      <c r="D10" s="35"/>
      <c r="E10" s="10"/>
      <c r="F10" s="11"/>
      <c r="G10" s="12"/>
      <c r="H10" s="13"/>
      <c r="I10" s="14"/>
      <c r="J10" s="14"/>
      <c r="K10" s="14"/>
      <c r="L10" s="14"/>
      <c r="M10" s="14"/>
    </row>
    <row r="11" spans="1:14" ht="18.75" x14ac:dyDescent="0.3">
      <c r="A11" s="10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 ht="15.75" x14ac:dyDescent="0.25">
      <c r="A12" s="1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48" customHeight="1" x14ac:dyDescent="0.3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2">
      <c r="I14" s="15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Петрова Светлана Викторовна</cp:lastModifiedBy>
  <cp:revision>3</cp:revision>
  <cp:lastPrinted>2026-01-26T15:03:32Z</cp:lastPrinted>
  <dcterms:created xsi:type="dcterms:W3CDTF">2014-05-19T23:28:21Z</dcterms:created>
  <dcterms:modified xsi:type="dcterms:W3CDTF">2026-02-10T11:59:52Z</dcterms:modified>
</cp:coreProperties>
</file>