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Обмен\Сергей\заявки 223 фз\2026\Оренбург\электротовары\"/>
    </mc:Choice>
  </mc:AlternateContent>
  <bookViews>
    <workbookView xWindow="0" yWindow="0" windowWidth="28800" windowHeight="12300"/>
  </bookViews>
  <sheets>
    <sheet name="ОБОСНОВАНИЕ" sheetId="3" r:id="rId1"/>
  </sheets>
  <calcPr calcId="162913"/>
</workbook>
</file>

<file path=xl/calcChain.xml><?xml version="1.0" encoding="utf-8"?>
<calcChain xmlns="http://schemas.openxmlformats.org/spreadsheetml/2006/main">
  <c r="M9" i="3" l="1"/>
  <c r="M10" i="3"/>
  <c r="M11" i="3"/>
  <c r="M12" i="3"/>
  <c r="M13" i="3"/>
  <c r="M14" i="3"/>
  <c r="M15" i="3"/>
  <c r="M16" i="3"/>
  <c r="M17" i="3"/>
  <c r="M18" i="3"/>
  <c r="M19" i="3"/>
  <c r="M20" i="3"/>
  <c r="M21" i="3"/>
  <c r="M8" i="3"/>
  <c r="K10" i="3"/>
  <c r="K11" i="3"/>
  <c r="K12" i="3"/>
  <c r="K13" i="3"/>
  <c r="K14" i="3"/>
  <c r="K15" i="3"/>
  <c r="K16" i="3"/>
  <c r="K17" i="3"/>
  <c r="K18" i="3"/>
  <c r="K19" i="3"/>
  <c r="K20" i="3"/>
  <c r="K21" i="3"/>
  <c r="K9" i="3"/>
  <c r="K8" i="3"/>
  <c r="M22" i="3" l="1"/>
  <c r="J9" i="3" l="1"/>
  <c r="J10" i="3"/>
  <c r="J11" i="3"/>
  <c r="J12" i="3"/>
  <c r="J13" i="3"/>
  <c r="J14" i="3"/>
  <c r="J15" i="3"/>
  <c r="J16" i="3"/>
  <c r="J17" i="3"/>
  <c r="J18" i="3"/>
  <c r="J19" i="3"/>
  <c r="J20" i="3"/>
  <c r="J21" i="3"/>
  <c r="J8" i="3"/>
</calcChain>
</file>

<file path=xl/sharedStrings.xml><?xml version="1.0" encoding="utf-8"?>
<sst xmlns="http://schemas.openxmlformats.org/spreadsheetml/2006/main" count="69" uniqueCount="43">
  <si>
    <t>Коэффициент вариации</t>
  </si>
  <si>
    <t>Количество источников ценовой информации</t>
  </si>
  <si>
    <t>Количество</t>
  </si>
  <si>
    <t>Ед. измерения</t>
  </si>
  <si>
    <t>№ п/п</t>
  </si>
  <si>
    <t>Средняя цена, руб.</t>
  </si>
  <si>
    <t>Начальная (максимальная) цена гражданско-правового договора, руб.</t>
  </si>
  <si>
    <t>___________</t>
  </si>
  <si>
    <t>Чурсин С. А.</t>
  </si>
  <si>
    <t>(должность)</t>
  </si>
  <si>
    <t xml:space="preserve">  (подпись)</t>
  </si>
  <si>
    <t>(ФИО)</t>
  </si>
  <si>
    <t>ОБОСНОВАНИЕ НАЧАЛЬНОЙ (МАКСИМАЛЬНОЙ) ЦЕНЫ ГРАЖДАНСКО-ПРАВОВОГО ДОГОВОРА</t>
  </si>
  <si>
    <t>Основные характеристики объекта закупки</t>
  </si>
  <si>
    <t>Наименование товара</t>
  </si>
  <si>
    <t>Цены поставщиков за единицу товара, рублей</t>
  </si>
  <si>
    <r>
      <t xml:space="preserve"> Используемый метод: </t>
    </r>
    <r>
      <rPr>
        <sz val="14"/>
        <rFont val="Times New Roman"/>
        <family val="1"/>
        <charset val="204"/>
      </rPr>
      <t>расчет по методу сопоставимых рыночных цен (анализа рынка)</t>
    </r>
  </si>
  <si>
    <t>на поставку электротехнического оборудования и материалов</t>
  </si>
  <si>
    <t>Ведущий специалист по закупкам</t>
  </si>
  <si>
    <t>Провод</t>
  </si>
  <si>
    <t>Кабель</t>
  </si>
  <si>
    <t>Светодиодная панель</t>
  </si>
  <si>
    <t>Распределительная коробка</t>
  </si>
  <si>
    <t>погонный метр</t>
  </si>
  <si>
    <t>штука</t>
  </si>
  <si>
    <t>упаковка</t>
  </si>
  <si>
    <t>Коммерческое предложение б/н от 01.06.2025 г.</t>
  </si>
  <si>
    <t>Коммерческое предложение №05-06/25 от 05.06.2025 г.</t>
  </si>
  <si>
    <t>согласно технического задания</t>
  </si>
  <si>
    <t>Принятая цена*</t>
  </si>
  <si>
    <t xml:space="preserve"> *</t>
  </si>
  <si>
    <t>ИТОГО</t>
  </si>
  <si>
    <t>Дата подготовки обоснования НМЦД 19.01.2026 г.</t>
  </si>
  <si>
    <t>Коммерческое предложение б/н от 25.11.2025 г.</t>
  </si>
  <si>
    <t>Патрон</t>
  </si>
  <si>
    <t>Гофра</t>
  </si>
  <si>
    <t xml:space="preserve">Вилка </t>
  </si>
  <si>
    <t>Хомут</t>
  </si>
  <si>
    <t xml:space="preserve">Щит распределительный </t>
  </si>
  <si>
    <t>Светодиодный светильник</t>
  </si>
  <si>
    <t>Площадка</t>
  </si>
  <si>
    <t>В соответствии с п. 30.2 Положения о закупке в связи с имеющимся объемом  финансового обеспечения на данную закупку заказчиком принято решение при формировании НМЦК принять за основу минимальное предложение потенциального участника закупки равное = 181830,00 руб.</t>
  </si>
  <si>
    <t>Выключатель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</si>
</sst>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Border="1" applyAlignment="1"/>
    <xf numFmtId="0" fontId="7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2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Border="1"/>
    <xf numFmtId="0" fontId="10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top" wrapText="1"/>
    </xf>
    <xf numFmtId="0" fontId="12" fillId="0" borderId="0" xfId="0" applyNumberFormat="1" applyFont="1" applyFill="1" applyBorder="1" applyAlignment="1">
      <alignment horizontal="center" vertical="top" wrapText="1"/>
    </xf>
    <xf numFmtId="0" fontId="12" fillId="0" borderId="9" xfId="0" applyNumberFormat="1" applyFont="1" applyFill="1" applyBorder="1" applyAlignment="1">
      <alignment horizontal="left" vertical="top" wrapText="1"/>
    </xf>
    <xf numFmtId="0" fontId="9" fillId="0" borderId="6" xfId="0" applyFont="1" applyBorder="1" applyAlignment="1">
      <alignment horizontal="right" vertical="top"/>
    </xf>
    <xf numFmtId="0" fontId="9" fillId="0" borderId="7" xfId="0" applyFont="1" applyBorder="1" applyAlignment="1">
      <alignment horizontal="right" vertical="top"/>
    </xf>
    <xf numFmtId="0" fontId="9" fillId="0" borderId="8" xfId="0" applyFont="1" applyBorder="1" applyAlignment="1">
      <alignment horizontal="right" vertical="top"/>
    </xf>
    <xf numFmtId="0" fontId="3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0"/>
  <sheetViews>
    <sheetView tabSelected="1" zoomScaleNormal="100" workbookViewId="0">
      <selection activeCell="B16" sqref="B16"/>
    </sheetView>
  </sheetViews>
  <sheetFormatPr defaultRowHeight="12.75" x14ac:dyDescent="0.2"/>
  <cols>
    <col min="1" max="1" width="5" customWidth="1"/>
    <col min="2" max="2" width="21.85546875" customWidth="1"/>
    <col min="3" max="3" width="33" customWidth="1"/>
    <col min="4" max="4" width="10.28515625" customWidth="1"/>
    <col min="5" max="5" width="11.28515625" customWidth="1"/>
    <col min="6" max="6" width="11.85546875" customWidth="1"/>
    <col min="7" max="7" width="12.5703125" customWidth="1"/>
    <col min="8" max="8" width="13.140625" customWidth="1"/>
    <col min="9" max="9" width="12.28515625" customWidth="1"/>
    <col min="10" max="10" width="12.5703125" customWidth="1"/>
    <col min="11" max="12" width="9.7109375" customWidth="1"/>
    <col min="13" max="13" width="13.7109375" customWidth="1"/>
    <col min="14" max="14" width="9.140625" style="12" hidden="1" customWidth="1"/>
    <col min="15" max="21" width="9.140625" style="12"/>
  </cols>
  <sheetData>
    <row r="2" spans="1:21" ht="24" customHeight="1" x14ac:dyDescent="0.2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21" ht="19.5" customHeight="1" x14ac:dyDescent="0.2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21" ht="21.75" customHeight="1" x14ac:dyDescent="0.2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1" ht="15.75" customHeight="1" x14ac:dyDescent="0.2">
      <c r="A5" s="25" t="s">
        <v>4</v>
      </c>
      <c r="B5" s="25" t="s">
        <v>14</v>
      </c>
      <c r="C5" s="25" t="s">
        <v>13</v>
      </c>
      <c r="D5" s="28" t="s">
        <v>3</v>
      </c>
      <c r="E5" s="25" t="s">
        <v>2</v>
      </c>
      <c r="F5" s="25" t="s">
        <v>1</v>
      </c>
      <c r="G5" s="25" t="s">
        <v>15</v>
      </c>
      <c r="H5" s="25"/>
      <c r="I5" s="25"/>
      <c r="J5" s="25" t="s">
        <v>0</v>
      </c>
      <c r="K5" s="25" t="s">
        <v>5</v>
      </c>
      <c r="L5" s="25" t="s">
        <v>29</v>
      </c>
      <c r="M5" s="25" t="s">
        <v>6</v>
      </c>
    </row>
    <row r="6" spans="1:21" ht="72" customHeight="1" x14ac:dyDescent="0.2">
      <c r="A6" s="25"/>
      <c r="B6" s="25"/>
      <c r="C6" s="25"/>
      <c r="D6" s="29"/>
      <c r="E6" s="25"/>
      <c r="F6" s="25"/>
      <c r="G6" s="13" t="s">
        <v>33</v>
      </c>
      <c r="H6" s="13" t="s">
        <v>26</v>
      </c>
      <c r="I6" s="13" t="s">
        <v>27</v>
      </c>
      <c r="J6" s="25"/>
      <c r="K6" s="25"/>
      <c r="L6" s="25"/>
      <c r="M6" s="25"/>
    </row>
    <row r="7" spans="1:21" ht="15" x14ac:dyDescent="0.2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4">
        <v>13</v>
      </c>
    </row>
    <row r="8" spans="1:21" s="9" customFormat="1" ht="18.75" customHeight="1" x14ac:dyDescent="0.2">
      <c r="A8" s="17">
        <v>1</v>
      </c>
      <c r="B8" s="18" t="s">
        <v>20</v>
      </c>
      <c r="C8" s="17" t="s">
        <v>28</v>
      </c>
      <c r="D8" s="17" t="s">
        <v>23</v>
      </c>
      <c r="E8" s="17">
        <v>400</v>
      </c>
      <c r="F8" s="17">
        <v>3</v>
      </c>
      <c r="G8" s="16">
        <v>81</v>
      </c>
      <c r="H8" s="16">
        <v>89.1</v>
      </c>
      <c r="I8" s="16">
        <v>99.79</v>
      </c>
      <c r="J8" s="15">
        <f>STDEVA(G8:I8)/(SUM(G8:I8)/COUNTIF(G8:I8,"&gt;0"))</f>
        <v>0.10476160682341178</v>
      </c>
      <c r="K8" s="15">
        <f>(I8+H8+G8)/3</f>
        <v>89.963333333333324</v>
      </c>
      <c r="L8" s="16">
        <v>81</v>
      </c>
      <c r="M8" s="15">
        <f>L8*E8</f>
        <v>32400</v>
      </c>
      <c r="N8" s="12"/>
      <c r="O8" s="12"/>
      <c r="P8" s="12"/>
      <c r="Q8" s="12"/>
      <c r="R8" s="12"/>
      <c r="S8" s="12"/>
      <c r="T8" s="12"/>
      <c r="U8" s="12"/>
    </row>
    <row r="9" spans="1:21" s="9" customFormat="1" ht="18" customHeight="1" x14ac:dyDescent="0.2">
      <c r="A9" s="17">
        <v>2</v>
      </c>
      <c r="B9" s="18" t="s">
        <v>20</v>
      </c>
      <c r="C9" s="17" t="s">
        <v>28</v>
      </c>
      <c r="D9" s="17" t="s">
        <v>23</v>
      </c>
      <c r="E9" s="17">
        <v>400</v>
      </c>
      <c r="F9" s="17">
        <v>3</v>
      </c>
      <c r="G9" s="16">
        <v>126</v>
      </c>
      <c r="H9" s="16">
        <v>138.6</v>
      </c>
      <c r="I9" s="16">
        <v>155.22999999999999</v>
      </c>
      <c r="J9" s="15">
        <f t="shared" ref="J9:J21" si="0">STDEVA(G9:I9)/(SUM(G9:I9)/COUNTIF(G9:I9,"&gt;0"))</f>
        <v>0.10476546875785835</v>
      </c>
      <c r="K9" s="15">
        <f>(I9+H9+G9)/3</f>
        <v>139.94333333333333</v>
      </c>
      <c r="L9" s="16">
        <v>126</v>
      </c>
      <c r="M9" s="15">
        <f t="shared" ref="M9:M21" si="1">L9*E9</f>
        <v>50400</v>
      </c>
      <c r="N9" s="12"/>
      <c r="O9" s="12"/>
      <c r="P9" s="12"/>
      <c r="Q9" s="12"/>
      <c r="R9" s="12"/>
      <c r="S9" s="12"/>
      <c r="T9" s="12"/>
      <c r="U9" s="12"/>
    </row>
    <row r="10" spans="1:21" s="9" customFormat="1" ht="20.25" customHeight="1" x14ac:dyDescent="0.2">
      <c r="A10" s="17">
        <v>3</v>
      </c>
      <c r="B10" s="18" t="s">
        <v>19</v>
      </c>
      <c r="C10" s="17" t="s">
        <v>28</v>
      </c>
      <c r="D10" s="17" t="s">
        <v>23</v>
      </c>
      <c r="E10" s="17">
        <v>30</v>
      </c>
      <c r="F10" s="17">
        <v>3</v>
      </c>
      <c r="G10" s="16">
        <v>31</v>
      </c>
      <c r="H10" s="16">
        <v>34.1</v>
      </c>
      <c r="I10" s="16">
        <v>38.19</v>
      </c>
      <c r="J10" s="15">
        <f t="shared" si="0"/>
        <v>0.10474416603593847</v>
      </c>
      <c r="K10" s="15">
        <f t="shared" ref="K10:K21" si="2">(I10+H10+G10)/3</f>
        <v>34.43</v>
      </c>
      <c r="L10" s="16">
        <v>31</v>
      </c>
      <c r="M10" s="15">
        <f t="shared" si="1"/>
        <v>930</v>
      </c>
      <c r="N10" s="12"/>
      <c r="O10" s="12"/>
      <c r="P10" s="12"/>
      <c r="Q10" s="12"/>
      <c r="R10" s="12"/>
      <c r="S10" s="12"/>
      <c r="T10" s="12"/>
      <c r="U10" s="12"/>
    </row>
    <row r="11" spans="1:21" s="9" customFormat="1" ht="15.75" customHeight="1" x14ac:dyDescent="0.2">
      <c r="A11" s="17">
        <v>4</v>
      </c>
      <c r="B11" s="18" t="s">
        <v>21</v>
      </c>
      <c r="C11" s="17" t="s">
        <v>28</v>
      </c>
      <c r="D11" s="17" t="s">
        <v>24</v>
      </c>
      <c r="E11" s="17">
        <v>30</v>
      </c>
      <c r="F11" s="17">
        <v>3</v>
      </c>
      <c r="G11" s="16">
        <v>830</v>
      </c>
      <c r="H11" s="16">
        <v>913</v>
      </c>
      <c r="I11" s="16">
        <v>1022.56</v>
      </c>
      <c r="J11" s="15">
        <f t="shared" si="0"/>
        <v>0.10477242028167398</v>
      </c>
      <c r="K11" s="15">
        <f t="shared" si="2"/>
        <v>921.85333333333335</v>
      </c>
      <c r="L11" s="16">
        <v>830</v>
      </c>
      <c r="M11" s="15">
        <f t="shared" si="1"/>
        <v>24900</v>
      </c>
      <c r="N11" s="12"/>
      <c r="O11" s="12"/>
      <c r="P11" s="12"/>
      <c r="Q11" s="12"/>
      <c r="R11" s="12"/>
      <c r="S11" s="12"/>
      <c r="T11" s="12"/>
      <c r="U11" s="12"/>
    </row>
    <row r="12" spans="1:21" s="9" customFormat="1" ht="25.5" x14ac:dyDescent="0.2">
      <c r="A12" s="17">
        <v>5</v>
      </c>
      <c r="B12" s="18" t="s">
        <v>20</v>
      </c>
      <c r="C12" s="17" t="s">
        <v>28</v>
      </c>
      <c r="D12" s="17" t="s">
        <v>23</v>
      </c>
      <c r="E12" s="17">
        <v>12</v>
      </c>
      <c r="F12" s="17">
        <v>3</v>
      </c>
      <c r="G12" s="16">
        <v>1450</v>
      </c>
      <c r="H12" s="16">
        <v>1595</v>
      </c>
      <c r="I12" s="16">
        <v>1786.4</v>
      </c>
      <c r="J12" s="15">
        <f t="shared" si="0"/>
        <v>0.10477242028167405</v>
      </c>
      <c r="K12" s="15">
        <f t="shared" si="2"/>
        <v>1610.4666666666665</v>
      </c>
      <c r="L12" s="16">
        <v>1450</v>
      </c>
      <c r="M12" s="15">
        <f t="shared" si="1"/>
        <v>17400</v>
      </c>
      <c r="N12" s="12"/>
      <c r="O12" s="12"/>
      <c r="P12" s="12"/>
      <c r="Q12" s="12"/>
      <c r="R12" s="12"/>
      <c r="S12" s="12"/>
      <c r="T12" s="12"/>
      <c r="U12" s="12"/>
    </row>
    <row r="13" spans="1:21" s="9" customFormat="1" ht="20.25" customHeight="1" x14ac:dyDescent="0.2">
      <c r="A13" s="17">
        <v>6</v>
      </c>
      <c r="B13" s="18" t="s">
        <v>34</v>
      </c>
      <c r="C13" s="17" t="s">
        <v>28</v>
      </c>
      <c r="D13" s="17" t="s">
        <v>24</v>
      </c>
      <c r="E13" s="17">
        <v>10</v>
      </c>
      <c r="F13" s="17">
        <v>3</v>
      </c>
      <c r="G13" s="16">
        <v>20</v>
      </c>
      <c r="H13" s="16">
        <v>22</v>
      </c>
      <c r="I13" s="16">
        <v>24.64</v>
      </c>
      <c r="J13" s="15">
        <f t="shared" si="0"/>
        <v>0.10477242028167401</v>
      </c>
      <c r="K13" s="15">
        <f t="shared" si="2"/>
        <v>22.213333333333335</v>
      </c>
      <c r="L13" s="16">
        <v>20</v>
      </c>
      <c r="M13" s="15">
        <f t="shared" si="1"/>
        <v>200</v>
      </c>
      <c r="N13" s="12"/>
      <c r="O13" s="12"/>
      <c r="P13" s="12"/>
      <c r="Q13" s="12"/>
      <c r="R13" s="12"/>
      <c r="S13" s="12"/>
      <c r="T13" s="12"/>
      <c r="U13" s="12"/>
    </row>
    <row r="14" spans="1:21" s="9" customFormat="1" ht="15.75" customHeight="1" x14ac:dyDescent="0.2">
      <c r="A14" s="17">
        <v>7</v>
      </c>
      <c r="B14" s="18" t="s">
        <v>35</v>
      </c>
      <c r="C14" s="17" t="s">
        <v>28</v>
      </c>
      <c r="D14" s="17" t="s">
        <v>23</v>
      </c>
      <c r="E14" s="17">
        <v>1000</v>
      </c>
      <c r="F14" s="17">
        <v>3</v>
      </c>
      <c r="G14" s="16">
        <v>18</v>
      </c>
      <c r="H14" s="16">
        <v>19.8</v>
      </c>
      <c r="I14" s="16">
        <v>22.18</v>
      </c>
      <c r="J14" s="15">
        <f t="shared" si="0"/>
        <v>0.1048697472453116</v>
      </c>
      <c r="K14" s="15">
        <f t="shared" si="2"/>
        <v>19.993333333333336</v>
      </c>
      <c r="L14" s="16">
        <v>18</v>
      </c>
      <c r="M14" s="15">
        <f t="shared" si="1"/>
        <v>18000</v>
      </c>
      <c r="N14" s="12"/>
      <c r="O14" s="12"/>
      <c r="P14" s="12"/>
      <c r="Q14" s="12"/>
      <c r="R14" s="12"/>
      <c r="S14" s="12"/>
      <c r="T14" s="12"/>
      <c r="U14" s="12"/>
    </row>
    <row r="15" spans="1:21" s="9" customFormat="1" ht="18.75" customHeight="1" x14ac:dyDescent="0.2">
      <c r="A15" s="17">
        <v>8</v>
      </c>
      <c r="B15" s="18" t="s">
        <v>36</v>
      </c>
      <c r="C15" s="17" t="s">
        <v>28</v>
      </c>
      <c r="D15" s="17" t="s">
        <v>24</v>
      </c>
      <c r="E15" s="17">
        <v>20</v>
      </c>
      <c r="F15" s="17">
        <v>3</v>
      </c>
      <c r="G15" s="16">
        <v>75</v>
      </c>
      <c r="H15" s="16">
        <v>82.5</v>
      </c>
      <c r="I15" s="16">
        <v>92.4</v>
      </c>
      <c r="J15" s="15">
        <f t="shared" si="0"/>
        <v>0.10477242028167405</v>
      </c>
      <c r="K15" s="15">
        <f t="shared" si="2"/>
        <v>83.3</v>
      </c>
      <c r="L15" s="16">
        <v>75</v>
      </c>
      <c r="M15" s="15">
        <f t="shared" si="1"/>
        <v>1500</v>
      </c>
      <c r="N15" s="12"/>
      <c r="O15" s="12"/>
      <c r="P15" s="12"/>
      <c r="Q15" s="12"/>
      <c r="R15" s="12"/>
      <c r="S15" s="12"/>
      <c r="T15" s="12"/>
      <c r="U15" s="12"/>
    </row>
    <row r="16" spans="1:21" s="9" customFormat="1" ht="27.75" customHeight="1" x14ac:dyDescent="0.2">
      <c r="A16" s="17">
        <v>9</v>
      </c>
      <c r="B16" s="18" t="s">
        <v>42</v>
      </c>
      <c r="C16" s="17" t="s">
        <v>28</v>
      </c>
      <c r="D16" s="17" t="s">
        <v>24</v>
      </c>
      <c r="E16" s="17">
        <v>15</v>
      </c>
      <c r="F16" s="17">
        <v>3</v>
      </c>
      <c r="G16" s="16">
        <v>170</v>
      </c>
      <c r="H16" s="16">
        <v>187</v>
      </c>
      <c r="I16" s="16">
        <v>209.44</v>
      </c>
      <c r="J16" s="15">
        <f t="shared" si="0"/>
        <v>0.10477242028167399</v>
      </c>
      <c r="K16" s="15">
        <f t="shared" si="2"/>
        <v>188.81333333333336</v>
      </c>
      <c r="L16" s="16">
        <v>170</v>
      </c>
      <c r="M16" s="15">
        <f t="shared" si="1"/>
        <v>2550</v>
      </c>
      <c r="N16" s="12"/>
      <c r="O16" s="12"/>
      <c r="P16" s="12"/>
      <c r="Q16" s="12"/>
      <c r="R16" s="12"/>
      <c r="S16" s="12"/>
      <c r="T16" s="12"/>
      <c r="U16" s="12"/>
    </row>
    <row r="17" spans="1:21" s="9" customFormat="1" ht="21" customHeight="1" x14ac:dyDescent="0.2">
      <c r="A17" s="17">
        <v>10</v>
      </c>
      <c r="B17" s="18" t="s">
        <v>37</v>
      </c>
      <c r="C17" s="17" t="s">
        <v>28</v>
      </c>
      <c r="D17" s="17" t="s">
        <v>25</v>
      </c>
      <c r="E17" s="17">
        <v>40</v>
      </c>
      <c r="F17" s="17">
        <v>3</v>
      </c>
      <c r="G17" s="16">
        <v>95</v>
      </c>
      <c r="H17" s="16">
        <v>104.5</v>
      </c>
      <c r="I17" s="16">
        <v>117.04</v>
      </c>
      <c r="J17" s="15">
        <f t="shared" si="0"/>
        <v>0.10477242028167404</v>
      </c>
      <c r="K17" s="15">
        <f t="shared" si="2"/>
        <v>105.51333333333334</v>
      </c>
      <c r="L17" s="16">
        <v>95</v>
      </c>
      <c r="M17" s="15">
        <f t="shared" si="1"/>
        <v>3800</v>
      </c>
      <c r="N17" s="12"/>
      <c r="O17" s="12"/>
      <c r="P17" s="12"/>
      <c r="Q17" s="12"/>
      <c r="R17" s="12"/>
      <c r="S17" s="12"/>
      <c r="T17" s="12"/>
      <c r="U17" s="12"/>
    </row>
    <row r="18" spans="1:21" s="9" customFormat="1" ht="27" customHeight="1" x14ac:dyDescent="0.2">
      <c r="A18" s="17">
        <v>11</v>
      </c>
      <c r="B18" s="18" t="s">
        <v>22</v>
      </c>
      <c r="C18" s="17" t="s">
        <v>28</v>
      </c>
      <c r="D18" s="17" t="s">
        <v>24</v>
      </c>
      <c r="E18" s="17">
        <v>35</v>
      </c>
      <c r="F18" s="17">
        <v>3</v>
      </c>
      <c r="G18" s="16">
        <v>230</v>
      </c>
      <c r="H18" s="16">
        <v>253</v>
      </c>
      <c r="I18" s="16">
        <v>283.36</v>
      </c>
      <c r="J18" s="15">
        <f t="shared" si="0"/>
        <v>0.10477242028167404</v>
      </c>
      <c r="K18" s="15">
        <f t="shared" si="2"/>
        <v>255.45333333333335</v>
      </c>
      <c r="L18" s="16">
        <v>230</v>
      </c>
      <c r="M18" s="15">
        <f t="shared" si="1"/>
        <v>8050</v>
      </c>
      <c r="N18" s="12"/>
      <c r="O18" s="12"/>
      <c r="P18" s="12"/>
      <c r="Q18" s="12"/>
      <c r="R18" s="12"/>
      <c r="S18" s="12"/>
      <c r="T18" s="12"/>
      <c r="U18" s="12"/>
    </row>
    <row r="19" spans="1:21" s="9" customFormat="1" ht="18.75" customHeight="1" x14ac:dyDescent="0.2">
      <c r="A19" s="17">
        <v>12</v>
      </c>
      <c r="B19" s="18" t="s">
        <v>38</v>
      </c>
      <c r="C19" s="17" t="s">
        <v>28</v>
      </c>
      <c r="D19" s="17" t="s">
        <v>24</v>
      </c>
      <c r="E19" s="17">
        <v>1</v>
      </c>
      <c r="F19" s="17">
        <v>3</v>
      </c>
      <c r="G19" s="16">
        <v>5500</v>
      </c>
      <c r="H19" s="16">
        <v>6050</v>
      </c>
      <c r="I19" s="16">
        <v>6776</v>
      </c>
      <c r="J19" s="15">
        <f t="shared" si="0"/>
        <v>0.10477242028167401</v>
      </c>
      <c r="K19" s="15">
        <f t="shared" si="2"/>
        <v>6108.666666666667</v>
      </c>
      <c r="L19" s="16">
        <v>5500</v>
      </c>
      <c r="M19" s="15">
        <f t="shared" si="1"/>
        <v>5500</v>
      </c>
      <c r="N19" s="12"/>
      <c r="O19" s="12"/>
      <c r="P19" s="12"/>
      <c r="Q19" s="12"/>
      <c r="R19" s="12"/>
      <c r="S19" s="12"/>
      <c r="T19" s="12"/>
      <c r="U19" s="12"/>
    </row>
    <row r="20" spans="1:21" s="9" customFormat="1" ht="16.5" customHeight="1" x14ac:dyDescent="0.2">
      <c r="A20" s="17">
        <v>13</v>
      </c>
      <c r="B20" s="18" t="s">
        <v>39</v>
      </c>
      <c r="C20" s="17" t="s">
        <v>28</v>
      </c>
      <c r="D20" s="17" t="s">
        <v>24</v>
      </c>
      <c r="E20" s="17">
        <v>10</v>
      </c>
      <c r="F20" s="17">
        <v>3</v>
      </c>
      <c r="G20" s="16">
        <v>300</v>
      </c>
      <c r="H20" s="16">
        <v>330</v>
      </c>
      <c r="I20" s="16">
        <v>369.6</v>
      </c>
      <c r="J20" s="15">
        <f t="shared" si="0"/>
        <v>0.10477242028167405</v>
      </c>
      <c r="K20" s="15">
        <f t="shared" si="2"/>
        <v>333.2</v>
      </c>
      <c r="L20" s="16">
        <v>300</v>
      </c>
      <c r="M20" s="15">
        <f t="shared" si="1"/>
        <v>3000</v>
      </c>
      <c r="N20" s="12"/>
      <c r="O20" s="12"/>
      <c r="P20" s="12"/>
      <c r="Q20" s="12"/>
      <c r="R20" s="12"/>
      <c r="S20" s="12"/>
      <c r="T20" s="12"/>
      <c r="U20" s="12"/>
    </row>
    <row r="21" spans="1:21" s="9" customFormat="1" ht="19.5" customHeight="1" x14ac:dyDescent="0.2">
      <c r="A21" s="17">
        <v>14</v>
      </c>
      <c r="B21" s="18" t="s">
        <v>40</v>
      </c>
      <c r="C21" s="17" t="s">
        <v>28</v>
      </c>
      <c r="D21" s="17" t="s">
        <v>25</v>
      </c>
      <c r="E21" s="17">
        <v>40</v>
      </c>
      <c r="F21" s="17">
        <v>3</v>
      </c>
      <c r="G21" s="16">
        <v>330</v>
      </c>
      <c r="H21" s="16">
        <v>363</v>
      </c>
      <c r="I21" s="16">
        <v>406.56</v>
      </c>
      <c r="J21" s="15">
        <f t="shared" si="0"/>
        <v>0.10477242028167401</v>
      </c>
      <c r="K21" s="15">
        <f t="shared" si="2"/>
        <v>366.52</v>
      </c>
      <c r="L21" s="16">
        <v>330</v>
      </c>
      <c r="M21" s="15">
        <f t="shared" si="1"/>
        <v>13200</v>
      </c>
      <c r="N21" s="12"/>
      <c r="O21" s="12"/>
      <c r="P21" s="12"/>
      <c r="Q21" s="12"/>
      <c r="R21" s="12"/>
      <c r="S21" s="12"/>
      <c r="T21" s="12"/>
      <c r="U21" s="12"/>
    </row>
    <row r="22" spans="1:21" s="9" customFormat="1" ht="18" customHeight="1" x14ac:dyDescent="0.2">
      <c r="A22" s="21" t="s">
        <v>31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15">
        <f>SUM(M8:M21)</f>
        <v>181830</v>
      </c>
      <c r="N22" s="12"/>
      <c r="O22" s="12"/>
      <c r="P22" s="12"/>
      <c r="Q22" s="12"/>
      <c r="R22" s="12"/>
      <c r="S22" s="12"/>
      <c r="T22" s="12"/>
      <c r="U22" s="12"/>
    </row>
    <row r="23" spans="1:21" ht="31.5" customHeight="1" x14ac:dyDescent="0.2">
      <c r="A23" s="19" t="s">
        <v>30</v>
      </c>
      <c r="B23" s="20" t="s">
        <v>41</v>
      </c>
      <c r="C23" s="20"/>
      <c r="D23" s="20"/>
      <c r="E23" s="20"/>
      <c r="F23" s="20"/>
      <c r="G23" s="20"/>
      <c r="H23" s="20"/>
      <c r="I23" s="20"/>
    </row>
    <row r="24" spans="1:21" ht="15" x14ac:dyDescent="0.25">
      <c r="A24" s="1"/>
      <c r="B24" s="8" t="s">
        <v>32</v>
      </c>
    </row>
    <row r="26" spans="1:21" ht="18.75" hidden="1" x14ac:dyDescent="0.3">
      <c r="C26" s="4"/>
      <c r="D26" s="4"/>
      <c r="E26" s="5"/>
      <c r="F26" s="4"/>
      <c r="G26" s="6"/>
      <c r="I26" s="7"/>
    </row>
    <row r="27" spans="1:21" ht="15" hidden="1" x14ac:dyDescent="0.25">
      <c r="A27" s="1"/>
      <c r="C27" s="1"/>
      <c r="D27" s="1"/>
      <c r="E27" s="3"/>
      <c r="F27" s="3"/>
      <c r="G27" s="2"/>
      <c r="I27" s="2"/>
    </row>
    <row r="28" spans="1:21" ht="18.75" x14ac:dyDescent="0.3">
      <c r="C28" s="4" t="s">
        <v>18</v>
      </c>
      <c r="D28" s="4"/>
      <c r="E28" s="5"/>
      <c r="F28" s="4"/>
      <c r="G28" s="4"/>
      <c r="H28" s="6" t="s">
        <v>7</v>
      </c>
      <c r="J28" s="7" t="s">
        <v>8</v>
      </c>
    </row>
    <row r="29" spans="1:21" ht="15" x14ac:dyDescent="0.25">
      <c r="C29" s="3" t="s">
        <v>9</v>
      </c>
      <c r="D29" s="3"/>
      <c r="F29" s="3"/>
      <c r="G29" s="3"/>
      <c r="H29" s="2" t="s">
        <v>10</v>
      </c>
      <c r="J29" s="2" t="s">
        <v>11</v>
      </c>
    </row>
    <row r="30" spans="1:21" ht="15" x14ac:dyDescent="0.25">
      <c r="B30" s="1"/>
    </row>
  </sheetData>
  <mergeCells count="16">
    <mergeCell ref="B23:I23"/>
    <mergeCell ref="A22:L22"/>
    <mergeCell ref="A2:M2"/>
    <mergeCell ref="C5:C6"/>
    <mergeCell ref="M5:M6"/>
    <mergeCell ref="K5:K6"/>
    <mergeCell ref="F5:F6"/>
    <mergeCell ref="E5:E6"/>
    <mergeCell ref="A4:M4"/>
    <mergeCell ref="B5:B6"/>
    <mergeCell ref="A5:A6"/>
    <mergeCell ref="G5:I5"/>
    <mergeCell ref="J5:J6"/>
    <mergeCell ref="A3:N3"/>
    <mergeCell ref="D5:D6"/>
    <mergeCell ref="L5:L6"/>
  </mergeCells>
  <phoneticPr fontId="0" type="noConversion"/>
  <pageMargins left="0.25" right="0.25" top="0.3" bottom="0.26" header="0.3" footer="0.3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Владимир</cp:lastModifiedBy>
  <cp:lastPrinted>2025-06-06T08:39:48Z</cp:lastPrinted>
  <dcterms:created xsi:type="dcterms:W3CDTF">1996-10-08T23:32:33Z</dcterms:created>
  <dcterms:modified xsi:type="dcterms:W3CDTF">2026-01-19T08:57:39Z</dcterms:modified>
</cp:coreProperties>
</file>