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321\AppData\Local\Temp\Rar$DIa5672.32233\"/>
    </mc:Choice>
  </mc:AlternateContent>
  <xr:revisionPtr revIDLastSave="0" documentId="13_ncr:1_{F7BA6EC8-5CCE-40DD-8993-97B0B6BCC2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Д 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2" l="1"/>
  <c r="L8" i="2" s="1"/>
  <c r="M8" i="2" s="1"/>
  <c r="J8" i="2"/>
  <c r="I9" i="2"/>
  <c r="J9" i="2"/>
  <c r="K9" i="2" s="1"/>
  <c r="L9" i="2"/>
  <c r="M9" i="2" s="1"/>
  <c r="I10" i="2"/>
  <c r="J10" i="2"/>
  <c r="K10" i="2" s="1"/>
  <c r="L10" i="2"/>
  <c r="M10" i="2" s="1"/>
  <c r="I11" i="2"/>
  <c r="L11" i="2" s="1"/>
  <c r="M11" i="2" s="1"/>
  <c r="J11" i="2"/>
  <c r="K11" i="2" s="1"/>
  <c r="I12" i="2"/>
  <c r="J12" i="2"/>
  <c r="K12" i="2" s="1"/>
  <c r="L12" i="2"/>
  <c r="M12" i="2" s="1"/>
  <c r="I13" i="2"/>
  <c r="J13" i="2"/>
  <c r="I14" i="2"/>
  <c r="J14" i="2"/>
  <c r="K14" i="2" s="1"/>
  <c r="L14" i="2"/>
  <c r="M14" i="2" s="1"/>
  <c r="I15" i="2"/>
  <c r="L15" i="2" s="1"/>
  <c r="M15" i="2" s="1"/>
  <c r="J15" i="2"/>
  <c r="I16" i="2"/>
  <c r="L16" i="2" s="1"/>
  <c r="M16" i="2" s="1"/>
  <c r="J16" i="2"/>
  <c r="K16" i="2"/>
  <c r="I17" i="2"/>
  <c r="J17" i="2"/>
  <c r="K17" i="2"/>
  <c r="L17" i="2"/>
  <c r="M17" i="2" s="1"/>
  <c r="I18" i="2"/>
  <c r="J18" i="2"/>
  <c r="K18" i="2" l="1"/>
  <c r="L18" i="2"/>
  <c r="M18" i="2" s="1"/>
  <c r="K15" i="2"/>
  <c r="K13" i="2"/>
  <c r="K8" i="2"/>
  <c r="L13" i="2"/>
  <c r="M13" i="2" s="1"/>
  <c r="J7" i="2"/>
  <c r="I7" i="2"/>
  <c r="K7" i="2" l="1"/>
  <c r="L7" i="2"/>
  <c r="M7" i="2" s="1"/>
  <c r="M19" i="2" l="1"/>
  <c r="I21" i="2" s="1"/>
</calcChain>
</file>

<file path=xl/sharedStrings.xml><?xml version="1.0" encoding="utf-8"?>
<sst xmlns="http://schemas.openxmlformats.org/spreadsheetml/2006/main" count="58" uniqueCount="36">
  <si>
    <t>№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</si>
  <si>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</si>
  <si>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</si>
  <si>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</si>
  <si>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</si>
  <si>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</si>
  <si>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</si>
  <si>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В результате проведенного расчета Н(М)Ц договора составила:</t>
  </si>
  <si>
    <t>рублей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</si>
  <si>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</si>
  <si>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</si>
  <si>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</si>
  <si>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</si>
  <si>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</si>
  <si>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</si>
  <si>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Основные характеристи объекта закупки</t>
  </si>
  <si>
    <t>Средняя арифметическая цена за единицу, руб.</t>
  </si>
  <si>
    <t xml:space="preserve">Наименование товара (работ, услуг) </t>
  </si>
  <si>
    <t xml:space="preserve">Средняя арифметическая цена за единицу &lt;ц&gt; </t>
  </si>
  <si>
    <t xml:space="preserve">При определениеии начальной (максимальной) цены Договора применен метод сопоставимых рыночных цен (анализ рынка). </t>
  </si>
  <si>
    <t>в соответствии с ТЗ</t>
  </si>
  <si>
    <t>кг</t>
  </si>
  <si>
    <t xml:space="preserve">Приложение № 1 к Разделу 2. 
"Информационная карта аукциона в электронной форме"
</t>
  </si>
  <si>
    <t>л</t>
  </si>
  <si>
    <t>Икра кабачковая</t>
  </si>
  <si>
    <t>Огурцы стерилизованные без уксуса</t>
  </si>
  <si>
    <t>Зеленый горошек консервированный</t>
  </si>
  <si>
    <t>Кукуруза консервированная</t>
  </si>
  <si>
    <t>Говядина тушеная</t>
  </si>
  <si>
    <t>Масло подсолнечное, рафинированное</t>
  </si>
  <si>
    <t>Молоко сгущенное с сахаром</t>
  </si>
  <si>
    <t>Молоко концентрированное без сахара</t>
  </si>
  <si>
    <t>Джем фруктовый</t>
  </si>
  <si>
    <t xml:space="preserve">Сок пакетированный 
"Добрый"
или эквивалент
</t>
  </si>
  <si>
    <t>Сок пакетированный</t>
  </si>
  <si>
    <t>Обоснование начальной (максимальной) цены Договора на поставку продуктов питания (консервация)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</si>
</sst>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16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/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121581</xdr:colOff>
      <xdr:row>5</xdr:row>
      <xdr:rowOff>1823757</xdr:rowOff>
    </xdr:from>
    <xdr:to>
      <xdr:col>10</xdr:col>
      <xdr:colOff>840440</xdr:colOff>
      <xdr:row>5</xdr:row>
      <xdr:rowOff>2241160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0475816" y="3616698"/>
          <a:ext cx="718859" cy="417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68355</xdr:colOff>
      <xdr:row>5</xdr:row>
      <xdr:rowOff>1714500</xdr:rowOff>
    </xdr:from>
    <xdr:to>
      <xdr:col>9</xdr:col>
      <xdr:colOff>926230</xdr:colOff>
      <xdr:row>5</xdr:row>
      <xdr:rowOff>2151529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9334819" y="3374571"/>
          <a:ext cx="857875" cy="437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topLeftCell="A14" zoomScale="80" zoomScaleNormal="80" zoomScaleSheetLayoutView="80" workbookViewId="0">
      <selection activeCell="A23" sqref="A23:M23"/>
    </sheetView>
  </sheetViews>
  <sheetFormatPr defaultColWidth="9.140625" defaultRowHeight="12.75" x14ac:dyDescent="0.2"/>
  <cols>
    <col min="1" max="1" width="4.85546875" style="1" customWidth="1"/>
    <col min="2" max="2" width="32.7109375" style="1" customWidth="1"/>
    <col min="3" max="3" width="26.42578125" style="1" customWidth="1"/>
    <col min="4" max="4" width="5.85546875" style="1" bestFit="1" customWidth="1"/>
    <col min="5" max="5" width="7.85546875" style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4.7109375" style="1" customWidth="1"/>
    <col min="11" max="11" width="14.28515625" style="1" customWidth="1"/>
    <col min="12" max="12" width="15.42578125" style="1" customWidth="1"/>
    <col min="13" max="13" width="18.85546875" style="1" customWidth="1"/>
    <col min="14" max="16384" width="9.140625" style="1"/>
  </cols>
  <sheetData>
    <row r="1" spans="1:13" ht="30.75" customHeight="1" x14ac:dyDescent="0.2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.75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.75" x14ac:dyDescent="0.2">
      <c r="A3" s="47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51.75" customHeight="1" x14ac:dyDescent="0.2">
      <c r="A5" s="32" t="s">
        <v>0</v>
      </c>
      <c r="B5" s="34" t="s">
        <v>17</v>
      </c>
      <c r="C5" s="32" t="s">
        <v>15</v>
      </c>
      <c r="D5" s="32" t="s">
        <v>1</v>
      </c>
      <c r="E5" s="32" t="s">
        <v>12</v>
      </c>
      <c r="F5" s="38" t="s">
        <v>2</v>
      </c>
      <c r="G5" s="39"/>
      <c r="H5" s="39"/>
      <c r="I5" s="35" t="s">
        <v>3</v>
      </c>
      <c r="J5" s="35"/>
      <c r="K5" s="35"/>
      <c r="L5" s="32" t="s">
        <v>4</v>
      </c>
      <c r="M5" s="32"/>
    </row>
    <row r="6" spans="1:13" ht="180" customHeight="1" x14ac:dyDescent="0.2">
      <c r="A6" s="33"/>
      <c r="B6" s="33"/>
      <c r="C6" s="33"/>
      <c r="D6" s="33"/>
      <c r="E6" s="33"/>
      <c r="F6" s="15" t="s">
        <v>9</v>
      </c>
      <c r="G6" s="15" t="s">
        <v>10</v>
      </c>
      <c r="H6" s="15" t="s">
        <v>11</v>
      </c>
      <c r="I6" s="15" t="s">
        <v>18</v>
      </c>
      <c r="J6" s="13" t="s">
        <v>5</v>
      </c>
      <c r="K6" s="13" t="s">
        <v>6</v>
      </c>
      <c r="L6" s="15" t="s">
        <v>16</v>
      </c>
      <c r="M6" s="13" t="s">
        <v>14</v>
      </c>
    </row>
    <row r="7" spans="1:13" ht="28.15" customHeight="1" x14ac:dyDescent="0.2">
      <c r="A7" s="27">
        <v>1</v>
      </c>
      <c r="B7" s="29" t="s">
        <v>24</v>
      </c>
      <c r="C7" s="28" t="s">
        <v>20</v>
      </c>
      <c r="D7" s="23" t="s">
        <v>21</v>
      </c>
      <c r="E7" s="23">
        <v>100</v>
      </c>
      <c r="F7" s="24">
        <v>170</v>
      </c>
      <c r="G7" s="25">
        <v>178.5</v>
      </c>
      <c r="H7" s="25">
        <v>155</v>
      </c>
      <c r="I7" s="14">
        <f t="shared" ref="I7" si="0">AVERAGE(F7:H7)</f>
        <v>167.83333333333334</v>
      </c>
      <c r="J7" s="14">
        <f t="shared" ref="J7" si="1">STDEV(F7:H7)</f>
        <v>11.898879499067688</v>
      </c>
      <c r="K7" s="14">
        <f t="shared" ref="K7" si="2">J7/I7*100</f>
        <v>7.0896998008347687</v>
      </c>
      <c r="L7" s="14">
        <f t="shared" ref="L7" si="3">ROUND(I7,2)</f>
        <v>167.83</v>
      </c>
      <c r="M7" s="14">
        <f t="shared" ref="M7" si="4">L7*E7</f>
        <v>16783</v>
      </c>
    </row>
    <row r="8" spans="1:13" ht="28.15" customHeight="1" x14ac:dyDescent="0.2">
      <c r="A8" s="27">
        <v>2</v>
      </c>
      <c r="B8" s="29" t="s">
        <v>25</v>
      </c>
      <c r="C8" s="28" t="s">
        <v>20</v>
      </c>
      <c r="D8" s="23" t="s">
        <v>21</v>
      </c>
      <c r="E8" s="23">
        <v>24</v>
      </c>
      <c r="F8" s="24">
        <v>130</v>
      </c>
      <c r="G8" s="25">
        <v>136.5</v>
      </c>
      <c r="H8" s="25">
        <v>125</v>
      </c>
      <c r="I8" s="14">
        <f t="shared" ref="I8:I18" si="5">AVERAGE(F8:H8)</f>
        <v>130.5</v>
      </c>
      <c r="J8" s="14">
        <f t="shared" ref="J8:J18" si="6">STDEV(F8:H8)</f>
        <v>5.7662812973353983</v>
      </c>
      <c r="K8" s="14">
        <f t="shared" ref="K8:K18" si="7">J8/I8*100</f>
        <v>4.4186063581114166</v>
      </c>
      <c r="L8" s="14">
        <f t="shared" ref="L8:L18" si="8">ROUND(I8,2)</f>
        <v>130.5</v>
      </c>
      <c r="M8" s="14">
        <f t="shared" ref="M8:M18" si="9">L8*E8</f>
        <v>3132</v>
      </c>
    </row>
    <row r="9" spans="1:13" ht="28.15" customHeight="1" x14ac:dyDescent="0.2">
      <c r="A9" s="27">
        <v>3</v>
      </c>
      <c r="B9" s="29" t="s">
        <v>25</v>
      </c>
      <c r="C9" s="28" t="s">
        <v>20</v>
      </c>
      <c r="D9" s="23" t="s">
        <v>21</v>
      </c>
      <c r="E9" s="23">
        <v>150</v>
      </c>
      <c r="F9" s="24">
        <v>170</v>
      </c>
      <c r="G9" s="25">
        <v>178.5</v>
      </c>
      <c r="H9" s="25">
        <v>155</v>
      </c>
      <c r="I9" s="14">
        <f t="shared" si="5"/>
        <v>167.83333333333334</v>
      </c>
      <c r="J9" s="14">
        <f t="shared" si="6"/>
        <v>11.898879499067688</v>
      </c>
      <c r="K9" s="14">
        <f t="shared" si="7"/>
        <v>7.0896998008347687</v>
      </c>
      <c r="L9" s="14">
        <f t="shared" si="8"/>
        <v>167.83</v>
      </c>
      <c r="M9" s="14">
        <f t="shared" si="9"/>
        <v>25174.500000000004</v>
      </c>
    </row>
    <row r="10" spans="1:13" ht="28.15" customHeight="1" x14ac:dyDescent="0.2">
      <c r="A10" s="27">
        <v>4</v>
      </c>
      <c r="B10" s="29" t="s">
        <v>26</v>
      </c>
      <c r="C10" s="28" t="s">
        <v>20</v>
      </c>
      <c r="D10" s="23" t="s">
        <v>21</v>
      </c>
      <c r="E10" s="23">
        <v>150</v>
      </c>
      <c r="F10" s="24">
        <v>350</v>
      </c>
      <c r="G10" s="25">
        <v>367.5</v>
      </c>
      <c r="H10" s="25">
        <v>325</v>
      </c>
      <c r="I10" s="14">
        <f t="shared" si="5"/>
        <v>347.5</v>
      </c>
      <c r="J10" s="14">
        <f t="shared" si="6"/>
        <v>21.360009363293827</v>
      </c>
      <c r="K10" s="14">
        <f t="shared" si="7"/>
        <v>6.1467652844011011</v>
      </c>
      <c r="L10" s="14">
        <f t="shared" si="8"/>
        <v>347.5</v>
      </c>
      <c r="M10" s="14">
        <f t="shared" si="9"/>
        <v>52125</v>
      </c>
    </row>
    <row r="11" spans="1:13" ht="28.15" customHeight="1" x14ac:dyDescent="0.2">
      <c r="A11" s="27">
        <v>5</v>
      </c>
      <c r="B11" s="29" t="s">
        <v>27</v>
      </c>
      <c r="C11" s="28" t="s">
        <v>20</v>
      </c>
      <c r="D11" s="23" t="s">
        <v>21</v>
      </c>
      <c r="E11" s="23">
        <v>150</v>
      </c>
      <c r="F11" s="24">
        <v>360</v>
      </c>
      <c r="G11" s="25">
        <v>378</v>
      </c>
      <c r="H11" s="25">
        <v>345</v>
      </c>
      <c r="I11" s="14">
        <f t="shared" si="5"/>
        <v>361</v>
      </c>
      <c r="J11" s="14">
        <f t="shared" si="6"/>
        <v>16.522711641858304</v>
      </c>
      <c r="K11" s="14">
        <f t="shared" si="7"/>
        <v>4.5769284326477297</v>
      </c>
      <c r="L11" s="14">
        <f t="shared" si="8"/>
        <v>361</v>
      </c>
      <c r="M11" s="14">
        <f t="shared" si="9"/>
        <v>54150</v>
      </c>
    </row>
    <row r="12" spans="1:13" ht="28.15" customHeight="1" x14ac:dyDescent="0.2">
      <c r="A12" s="27">
        <v>6</v>
      </c>
      <c r="B12" s="30" t="s">
        <v>28</v>
      </c>
      <c r="C12" s="28" t="s">
        <v>20</v>
      </c>
      <c r="D12" s="23" t="s">
        <v>21</v>
      </c>
      <c r="E12" s="23">
        <v>20</v>
      </c>
      <c r="F12" s="24">
        <v>600</v>
      </c>
      <c r="G12" s="25">
        <v>630</v>
      </c>
      <c r="H12" s="25">
        <v>675</v>
      </c>
      <c r="I12" s="14">
        <f t="shared" si="5"/>
        <v>635</v>
      </c>
      <c r="J12" s="14">
        <f t="shared" si="6"/>
        <v>37.749172176353746</v>
      </c>
      <c r="K12" s="14">
        <f t="shared" si="7"/>
        <v>5.9447515238352358</v>
      </c>
      <c r="L12" s="14">
        <f t="shared" si="8"/>
        <v>635</v>
      </c>
      <c r="M12" s="14">
        <f t="shared" si="9"/>
        <v>12700</v>
      </c>
    </row>
    <row r="13" spans="1:13" ht="28.15" customHeight="1" x14ac:dyDescent="0.2">
      <c r="A13" s="27">
        <v>7</v>
      </c>
      <c r="B13" s="30" t="s">
        <v>29</v>
      </c>
      <c r="C13" s="28" t="s">
        <v>20</v>
      </c>
      <c r="D13" s="23" t="s">
        <v>21</v>
      </c>
      <c r="E13" s="23">
        <v>170</v>
      </c>
      <c r="F13" s="24">
        <v>170</v>
      </c>
      <c r="G13" s="25">
        <v>178.5</v>
      </c>
      <c r="H13" s="25">
        <v>155</v>
      </c>
      <c r="I13" s="14">
        <f t="shared" si="5"/>
        <v>167.83333333333334</v>
      </c>
      <c r="J13" s="14">
        <f t="shared" si="6"/>
        <v>11.898879499067688</v>
      </c>
      <c r="K13" s="14">
        <f t="shared" si="7"/>
        <v>7.0896998008347687</v>
      </c>
      <c r="L13" s="14">
        <f t="shared" si="8"/>
        <v>167.83</v>
      </c>
      <c r="M13" s="14">
        <f t="shared" si="9"/>
        <v>28531.100000000002</v>
      </c>
    </row>
    <row r="14" spans="1:13" ht="28.15" customHeight="1" x14ac:dyDescent="0.2">
      <c r="A14" s="27">
        <v>8</v>
      </c>
      <c r="B14" s="30" t="s">
        <v>30</v>
      </c>
      <c r="C14" s="28" t="s">
        <v>20</v>
      </c>
      <c r="D14" s="23" t="s">
        <v>21</v>
      </c>
      <c r="E14" s="23">
        <v>250</v>
      </c>
      <c r="F14" s="24">
        <v>370</v>
      </c>
      <c r="G14" s="25">
        <v>388.5</v>
      </c>
      <c r="H14" s="25">
        <v>375</v>
      </c>
      <c r="I14" s="14">
        <f t="shared" si="5"/>
        <v>377.83333333333331</v>
      </c>
      <c r="J14" s="14">
        <f t="shared" si="6"/>
        <v>9.5699181466370611</v>
      </c>
      <c r="K14" s="14">
        <f t="shared" si="7"/>
        <v>2.5328411504112207</v>
      </c>
      <c r="L14" s="14">
        <f t="shared" si="8"/>
        <v>377.83</v>
      </c>
      <c r="M14" s="14">
        <f t="shared" si="9"/>
        <v>94457.5</v>
      </c>
    </row>
    <row r="15" spans="1:13" ht="28.15" customHeight="1" x14ac:dyDescent="0.2">
      <c r="A15" s="27">
        <v>9</v>
      </c>
      <c r="B15" s="30" t="s">
        <v>31</v>
      </c>
      <c r="C15" s="28" t="s">
        <v>20</v>
      </c>
      <c r="D15" s="23" t="s">
        <v>21</v>
      </c>
      <c r="E15" s="23">
        <v>250</v>
      </c>
      <c r="F15" s="24">
        <v>370</v>
      </c>
      <c r="G15" s="25">
        <v>388.5</v>
      </c>
      <c r="H15" s="25">
        <v>350</v>
      </c>
      <c r="I15" s="14">
        <f t="shared" si="5"/>
        <v>369.5</v>
      </c>
      <c r="J15" s="14">
        <f t="shared" si="6"/>
        <v>19.254869513969705</v>
      </c>
      <c r="K15" s="14">
        <f t="shared" si="7"/>
        <v>5.2110607615614901</v>
      </c>
      <c r="L15" s="14">
        <f t="shared" si="8"/>
        <v>369.5</v>
      </c>
      <c r="M15" s="14">
        <f t="shared" si="9"/>
        <v>92375</v>
      </c>
    </row>
    <row r="16" spans="1:13" ht="28.15" customHeight="1" x14ac:dyDescent="0.2">
      <c r="A16" s="27">
        <v>10</v>
      </c>
      <c r="B16" s="30" t="s">
        <v>32</v>
      </c>
      <c r="C16" s="28" t="s">
        <v>20</v>
      </c>
      <c r="D16" s="26" t="s">
        <v>21</v>
      </c>
      <c r="E16" s="23">
        <v>50</v>
      </c>
      <c r="F16" s="24">
        <v>240</v>
      </c>
      <c r="G16" s="25">
        <v>252</v>
      </c>
      <c r="H16" s="25">
        <v>225</v>
      </c>
      <c r="I16" s="14">
        <f t="shared" si="5"/>
        <v>239</v>
      </c>
      <c r="J16" s="14">
        <f t="shared" si="6"/>
        <v>13.527749258468683</v>
      </c>
      <c r="K16" s="14">
        <f t="shared" si="7"/>
        <v>5.6601461332504952</v>
      </c>
      <c r="L16" s="14">
        <f t="shared" si="8"/>
        <v>239</v>
      </c>
      <c r="M16" s="14">
        <f t="shared" si="9"/>
        <v>11950</v>
      </c>
    </row>
    <row r="17" spans="1:13" ht="28.15" customHeight="1" x14ac:dyDescent="0.2">
      <c r="A17" s="27">
        <v>11</v>
      </c>
      <c r="B17" s="29" t="s">
        <v>33</v>
      </c>
      <c r="C17" s="28" t="s">
        <v>20</v>
      </c>
      <c r="D17" s="23" t="s">
        <v>23</v>
      </c>
      <c r="E17" s="23">
        <v>1000</v>
      </c>
      <c r="F17" s="24">
        <v>130</v>
      </c>
      <c r="G17" s="25">
        <v>136.5</v>
      </c>
      <c r="H17" s="25">
        <v>120</v>
      </c>
      <c r="I17" s="14">
        <f t="shared" si="5"/>
        <v>128.83333333333334</v>
      </c>
      <c r="J17" s="14">
        <f t="shared" si="6"/>
        <v>8.3116384265277876</v>
      </c>
      <c r="K17" s="14">
        <f t="shared" si="7"/>
        <v>6.4514657903191104</v>
      </c>
      <c r="L17" s="14">
        <f t="shared" si="8"/>
        <v>128.83000000000001</v>
      </c>
      <c r="M17" s="14">
        <f t="shared" si="9"/>
        <v>128830.00000000001</v>
      </c>
    </row>
    <row r="18" spans="1:13" ht="28.15" customHeight="1" x14ac:dyDescent="0.2">
      <c r="A18" s="27">
        <v>12</v>
      </c>
      <c r="B18" s="29" t="s">
        <v>34</v>
      </c>
      <c r="C18" s="28" t="s">
        <v>20</v>
      </c>
      <c r="D18" s="23" t="s">
        <v>23</v>
      </c>
      <c r="E18" s="23">
        <v>200</v>
      </c>
      <c r="F18" s="24">
        <v>205</v>
      </c>
      <c r="G18" s="25">
        <v>215.25</v>
      </c>
      <c r="H18" s="25">
        <v>195</v>
      </c>
      <c r="I18" s="14">
        <f t="shared" si="5"/>
        <v>205.08333333333334</v>
      </c>
      <c r="J18" s="14">
        <f t="shared" si="6"/>
        <v>10.125257198379375</v>
      </c>
      <c r="K18" s="14">
        <f t="shared" si="7"/>
        <v>4.9371428842158673</v>
      </c>
      <c r="L18" s="14">
        <f t="shared" si="8"/>
        <v>205.08</v>
      </c>
      <c r="M18" s="14">
        <f t="shared" si="9"/>
        <v>41016</v>
      </c>
    </row>
    <row r="19" spans="1:13" ht="15" x14ac:dyDescent="0.2">
      <c r="A19" s="16"/>
      <c r="B19" s="17"/>
      <c r="C19" s="18"/>
      <c r="D19" s="19"/>
      <c r="E19" s="19"/>
      <c r="F19" s="20"/>
      <c r="G19" s="20"/>
      <c r="H19" s="21"/>
      <c r="I19" s="20"/>
      <c r="J19" s="20"/>
      <c r="K19" s="20"/>
      <c r="L19" s="20"/>
      <c r="M19" s="22">
        <f>SUM(M7:M18)</f>
        <v>561224.1</v>
      </c>
    </row>
    <row r="20" spans="1:13" s="2" customFormat="1" ht="15.75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1:13" ht="15.75" customHeight="1" x14ac:dyDescent="0.2">
      <c r="A21" s="45" t="s">
        <v>7</v>
      </c>
      <c r="B21" s="45"/>
      <c r="C21" s="45"/>
      <c r="D21" s="45"/>
      <c r="E21" s="45"/>
      <c r="F21" s="45"/>
      <c r="G21" s="45"/>
      <c r="H21" s="46"/>
      <c r="I21" s="11">
        <f>M19</f>
        <v>561224.1</v>
      </c>
      <c r="J21" s="3" t="s">
        <v>8</v>
      </c>
      <c r="K21" s="12" t="s">
        <v>13</v>
      </c>
      <c r="L21" s="3"/>
      <c r="M21" s="4"/>
    </row>
    <row r="22" spans="1:13" ht="15.7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x14ac:dyDescent="0.2">
      <c r="A23" s="49" t="s">
        <v>19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 ht="15.75" x14ac:dyDescent="0.25">
      <c r="A24" s="31"/>
      <c r="B24" s="31"/>
      <c r="C24" s="31"/>
      <c r="D24" s="31"/>
      <c r="E24" s="5"/>
      <c r="F24" s="6"/>
      <c r="G24" s="7"/>
      <c r="H24" s="8"/>
      <c r="I24" s="9"/>
      <c r="J24" s="9"/>
      <c r="K24" s="9"/>
      <c r="L24" s="9"/>
      <c r="M24" s="9"/>
    </row>
    <row r="25" spans="1:13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8" spans="1:13" x14ac:dyDescent="0.2">
      <c r="I28" s="10"/>
    </row>
  </sheetData>
  <mergeCells count="17">
    <mergeCell ref="A1:M1"/>
    <mergeCell ref="A2:M2"/>
    <mergeCell ref="A21:H21"/>
    <mergeCell ref="A23:M23"/>
    <mergeCell ref="A24:D24"/>
    <mergeCell ref="A3:M3"/>
    <mergeCell ref="A5:A6"/>
    <mergeCell ref="B5:B6"/>
    <mergeCell ref="C5:C6"/>
    <mergeCell ref="D5:D6"/>
    <mergeCell ref="E5:E6"/>
    <mergeCell ref="I5:K5"/>
    <mergeCell ref="L5:M5"/>
    <mergeCell ref="A4:M4"/>
    <mergeCell ref="A22:M22"/>
    <mergeCell ref="F5:H5"/>
    <mergeCell ref="A20:M20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321</cp:lastModifiedBy>
  <cp:revision>3</cp:revision>
  <cp:lastPrinted>2025-11-20T05:48:20Z</cp:lastPrinted>
  <dcterms:created xsi:type="dcterms:W3CDTF">2014-05-19T23:28:21Z</dcterms:created>
  <dcterms:modified xsi:type="dcterms:W3CDTF">2025-11-20T05:50:41Z</dcterms:modified>
</cp:coreProperties>
</file>