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s372\Desktop\Специалист по закупкам\2026 год\Закупки конкурентные\ПРОДУКТЫ 2026\Рыба\"/>
    </mc:Choice>
  </mc:AlternateContent>
  <xr:revisionPtr revIDLastSave="0" documentId="13_ncr:1_{83B26778-A8DB-4892-B871-652119F983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Д " sheetId="2" r:id="rId1"/>
  </sheets>
  <calcPr calcId="191029" refMode="R1C1"/>
</workbook>
</file>

<file path=xl/calcChain.xml><?xml version="1.0" encoding="utf-8"?>
<calcChain xmlns="http://schemas.openxmlformats.org/spreadsheetml/2006/main">
  <c r="H5" i="2" l="1"/>
  <c r="I5" i="2" s="1"/>
  <c r="J5" i="2" s="1"/>
  <c r="H6" i="2"/>
  <c r="K6" i="2" s="1"/>
  <c r="L6" i="2" s="1"/>
  <c r="H7" i="2"/>
  <c r="I7" i="2" s="1"/>
  <c r="J7" i="2" s="1"/>
  <c r="H8" i="2"/>
  <c r="I8" i="2" s="1"/>
  <c r="J8" i="2" s="1"/>
  <c r="I6" i="2" l="1"/>
  <c r="J6" i="2" s="1"/>
  <c r="K5" i="2"/>
  <c r="L5" i="2" s="1"/>
  <c r="K8" i="2"/>
  <c r="L8" i="2" s="1"/>
  <c r="K7" i="2"/>
  <c r="L7" i="2" s="1"/>
  <c r="M9" i="2" l="1"/>
  <c r="I11" i="2" s="1"/>
</calcChain>
</file>

<file path=xl/sharedStrings.xml><?xml version="1.0" encoding="utf-8"?>
<sst xmlns="http://schemas.openxmlformats.org/spreadsheetml/2006/main" count="29" uniqueCount="26">
  <si>
    <t>№</t>
  </si>
  <si>
    <t xml:space="preserve">Наименование товара (работ, услуг) 
</t>
  </si>
  <si>
    <t>Ед. изм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</si>
  <si>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</si>
  <si>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</si>
  <si>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</si>
  <si>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</si>
  <si>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</si>
  <si>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</si>
  <si>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t>Средняя арифметическая цена за единицу     руб.</t>
  </si>
  <si>
    <t>В результате проведенного расчета Н(М)Ц договора составила:</t>
  </si>
  <si>
    <t>рублей</t>
  </si>
  <si>
    <t>Коммерческое предложение                       №1</t>
  </si>
  <si>
    <t>Коммерческое предложение                        № 2</t>
  </si>
  <si>
    <t>Коммерческое предложение                 № 3</t>
  </si>
  <si>
    <t>Кол-во &lt;v&gt;</t>
  </si>
  <si>
    <t xml:space="preserve"> </t>
  </si>
  <si>
    <t>Расчет Н(М)ЦД по формуле                             v - количество (объем) закупаемого товара (работы, услуги);
     ц - ср. цена за единицу    Н(М)ЦД = v*ц</t>
  </si>
  <si>
    <t>кг</t>
  </si>
  <si>
    <t>Приложение № 1
к аукциону  в электронной форме 
от «___» ________ 202_ г. № ___</t>
  </si>
  <si>
    <t>Обоснование начальной (максимальной) цены Договора на поставку рыбы и рыбных продуктов</t>
  </si>
  <si>
    <t>При определениеии начальной (максимальной) цены Договора на поставку рыбы и рыбных продуктов</t>
  </si>
  <si>
    <t>Горбуша</t>
  </si>
  <si>
    <t>Минтай</t>
  </si>
  <si>
    <t>Кета</t>
  </si>
  <si>
    <t>Сайра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</si>
</sst>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.0000"/>
  </numFmts>
  <fonts count="11" x14ac:knownFonts="1">
    <font>
      <sz val="11"/>
      <color theme="1"/>
      <name val="Calibri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16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3</xdr:row>
      <xdr:rowOff>1476374</xdr:rowOff>
    </xdr:from>
    <xdr:to>
      <xdr:col>9</xdr:col>
      <xdr:colOff>600075</xdr:colOff>
      <xdr:row>3</xdr:row>
      <xdr:rowOff>1819275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934575" y="3695699"/>
          <a:ext cx="59055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169208</xdr:colOff>
      <xdr:row>3</xdr:row>
      <xdr:rowOff>1266265</xdr:rowOff>
    </xdr:from>
    <xdr:to>
      <xdr:col>8</xdr:col>
      <xdr:colOff>674033</xdr:colOff>
      <xdr:row>3</xdr:row>
      <xdr:rowOff>1523439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9189383" y="3485590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"/>
  <sheetViews>
    <sheetView tabSelected="1" zoomScale="80" zoomScaleNormal="80" workbookViewId="0">
      <selection activeCell="G9" sqref="G9"/>
    </sheetView>
  </sheetViews>
  <sheetFormatPr defaultColWidth="9.140625" defaultRowHeight="12.75" x14ac:dyDescent="0.2"/>
  <cols>
    <col min="1" max="1" width="8.7109375" style="1" customWidth="1"/>
    <col min="2" max="2" width="41.85546875" style="1" customWidth="1"/>
    <col min="3" max="3" width="10.85546875" style="1" customWidth="1"/>
    <col min="4" max="4" width="11.5703125" style="1" customWidth="1"/>
    <col min="5" max="5" width="17.85546875" style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9" width="16.42578125" style="1" customWidth="1"/>
    <col min="10" max="10" width="16.140625" style="1" customWidth="1"/>
    <col min="11" max="11" width="14.7109375" style="1" customWidth="1"/>
    <col min="12" max="12" width="25" style="1" customWidth="1"/>
    <col min="13" max="13" width="16.28515625" style="1" customWidth="1"/>
    <col min="14" max="16384" width="9.140625" style="1"/>
  </cols>
  <sheetData>
    <row r="1" spans="1:13" ht="67.5" customHeight="1" x14ac:dyDescent="0.2">
      <c r="I1" s="30" t="s">
        <v>19</v>
      </c>
      <c r="J1" s="30"/>
      <c r="K1" s="30"/>
      <c r="L1" s="30"/>
      <c r="M1" s="30"/>
    </row>
    <row r="2" spans="1:13" ht="39" customHeight="1" x14ac:dyDescent="0.2">
      <c r="A2" s="31" t="s">
        <v>20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133.5" customHeight="1" x14ac:dyDescent="0.2">
      <c r="A3" s="32" t="s">
        <v>0</v>
      </c>
      <c r="B3" s="32" t="s">
        <v>1</v>
      </c>
      <c r="C3" s="32" t="s">
        <v>2</v>
      </c>
      <c r="D3" s="32" t="s">
        <v>15</v>
      </c>
      <c r="E3" s="34" t="s">
        <v>3</v>
      </c>
      <c r="F3" s="35"/>
      <c r="G3" s="36"/>
      <c r="H3" s="37" t="s">
        <v>4</v>
      </c>
      <c r="I3" s="38"/>
      <c r="J3" s="39"/>
      <c r="K3" s="40" t="s">
        <v>5</v>
      </c>
      <c r="L3" s="41"/>
    </row>
    <row r="4" spans="1:13" ht="180" customHeight="1" x14ac:dyDescent="0.2">
      <c r="A4" s="33"/>
      <c r="B4" s="33"/>
      <c r="C4" s="33"/>
      <c r="D4" s="33"/>
      <c r="E4" s="16" t="s">
        <v>12</v>
      </c>
      <c r="F4" s="16" t="s">
        <v>13</v>
      </c>
      <c r="G4" s="16" t="s">
        <v>14</v>
      </c>
      <c r="H4" s="16" t="s">
        <v>6</v>
      </c>
      <c r="I4" s="16" t="s">
        <v>7</v>
      </c>
      <c r="J4" s="16" t="s">
        <v>8</v>
      </c>
      <c r="K4" s="17" t="s">
        <v>9</v>
      </c>
      <c r="L4" s="17" t="s">
        <v>17</v>
      </c>
    </row>
    <row r="5" spans="1:13" s="2" customFormat="1" ht="15.75" x14ac:dyDescent="0.25">
      <c r="A5" s="20">
        <v>1</v>
      </c>
      <c r="B5" s="26" t="s">
        <v>22</v>
      </c>
      <c r="C5" s="24" t="s">
        <v>18</v>
      </c>
      <c r="D5" s="25">
        <v>510.48</v>
      </c>
      <c r="E5" s="21">
        <v>655</v>
      </c>
      <c r="F5" s="5">
        <v>615</v>
      </c>
      <c r="G5" s="5">
        <v>745</v>
      </c>
      <c r="H5" s="5">
        <f t="shared" ref="H5:H8" si="0">AVERAGE(E5:G5)</f>
        <v>671.66666666666663</v>
      </c>
      <c r="I5" s="6">
        <f>SQRT(((SUM((POWER(G5-H5,2)),(POWER(F5-H5,2)),(POWER(E5-H5,2)))/(COLUMNS(E5:G5)-1))))</f>
        <v>66.583281184793933</v>
      </c>
      <c r="J5" s="6">
        <f>I5/H5*100</f>
        <v>9.9131436007137381</v>
      </c>
      <c r="K5" s="7">
        <f>ROUND(H5,2)</f>
        <v>671.67</v>
      </c>
      <c r="L5" s="7">
        <f>K5*D5</f>
        <v>342874.10159999999</v>
      </c>
    </row>
    <row r="6" spans="1:13" s="2" customFormat="1" ht="15.75" x14ac:dyDescent="0.25">
      <c r="A6" s="20">
        <v>2</v>
      </c>
      <c r="B6" s="26" t="s">
        <v>23</v>
      </c>
      <c r="C6" s="24" t="s">
        <v>18</v>
      </c>
      <c r="D6" s="25">
        <v>940.3</v>
      </c>
      <c r="E6" s="21">
        <v>275</v>
      </c>
      <c r="F6" s="5">
        <v>255</v>
      </c>
      <c r="G6" s="5">
        <v>287</v>
      </c>
      <c r="H6" s="5">
        <f t="shared" si="0"/>
        <v>272.33333333333331</v>
      </c>
      <c r="I6" s="6">
        <f t="shared" ref="I6:I8" si="1">SQRT(((SUM((POWER(G6-H6,2)),(POWER(F6-H6,2)),(POWER(E6-H6,2)))/(COLUMNS(E6:G6)-1))))</f>
        <v>16.165807537309522</v>
      </c>
      <c r="J6" s="6">
        <f t="shared" ref="J6:J8" si="2">I6/H6*100</f>
        <v>5.9360370394037414</v>
      </c>
      <c r="K6" s="7">
        <f t="shared" ref="K6:K8" si="3">ROUND(H6,2)</f>
        <v>272.33</v>
      </c>
      <c r="L6" s="7">
        <f t="shared" ref="L6:L8" si="4">K6*D6</f>
        <v>256071.89899999998</v>
      </c>
    </row>
    <row r="7" spans="1:13" s="2" customFormat="1" ht="15.75" x14ac:dyDescent="0.25">
      <c r="A7" s="20">
        <v>3</v>
      </c>
      <c r="B7" s="26" t="s">
        <v>24</v>
      </c>
      <c r="C7" s="24" t="s">
        <v>18</v>
      </c>
      <c r="D7" s="25">
        <v>397.8</v>
      </c>
      <c r="E7" s="21">
        <v>565</v>
      </c>
      <c r="F7" s="5">
        <v>930</v>
      </c>
      <c r="G7" s="5">
        <v>812</v>
      </c>
      <c r="H7" s="5">
        <f t="shared" si="0"/>
        <v>769</v>
      </c>
      <c r="I7" s="6">
        <f t="shared" si="1"/>
        <v>186.26057016985641</v>
      </c>
      <c r="J7" s="6">
        <f t="shared" si="2"/>
        <v>24.2211404642206</v>
      </c>
      <c r="K7" s="7">
        <f t="shared" si="3"/>
        <v>769</v>
      </c>
      <c r="L7" s="7">
        <f t="shared" si="4"/>
        <v>305908.2</v>
      </c>
    </row>
    <row r="8" spans="1:13" s="2" customFormat="1" ht="15.75" x14ac:dyDescent="0.25">
      <c r="A8" s="20">
        <v>4</v>
      </c>
      <c r="B8" s="26" t="s">
        <v>25</v>
      </c>
      <c r="C8" s="24" t="s">
        <v>18</v>
      </c>
      <c r="D8" s="25">
        <v>125.28</v>
      </c>
      <c r="E8" s="21">
        <v>925</v>
      </c>
      <c r="F8" s="5">
        <v>960</v>
      </c>
      <c r="G8" s="5">
        <v>872</v>
      </c>
      <c r="H8" s="5">
        <f t="shared" si="0"/>
        <v>919</v>
      </c>
      <c r="I8" s="6">
        <f t="shared" si="1"/>
        <v>44.305755833751441</v>
      </c>
      <c r="J8" s="6">
        <f t="shared" si="2"/>
        <v>4.8210833333788292</v>
      </c>
      <c r="K8" s="7">
        <f t="shared" si="3"/>
        <v>919</v>
      </c>
      <c r="L8" s="7">
        <f t="shared" si="4"/>
        <v>115132.32</v>
      </c>
    </row>
    <row r="9" spans="1:13" s="2" customFormat="1" ht="21" customHeight="1" x14ac:dyDescent="0.25">
      <c r="A9" s="3"/>
      <c r="B9" s="23"/>
      <c r="C9" s="4"/>
      <c r="D9" s="22"/>
      <c r="E9" s="23"/>
      <c r="F9" s="18"/>
      <c r="G9" s="18"/>
      <c r="H9" s="5"/>
      <c r="I9" s="18"/>
      <c r="J9" s="18"/>
      <c r="K9" s="18"/>
      <c r="L9" s="18"/>
      <c r="M9" s="18">
        <f>SUM(L5:L8)</f>
        <v>1019986.5205999999</v>
      </c>
    </row>
    <row r="10" spans="1:13" s="2" customFormat="1" ht="21" customHeight="1" x14ac:dyDescent="0.25">
      <c r="A10" s="3"/>
    </row>
    <row r="11" spans="1:13" ht="15.75" customHeight="1" x14ac:dyDescent="0.2">
      <c r="A11" s="27" t="s">
        <v>10</v>
      </c>
      <c r="B11" s="27"/>
      <c r="C11" s="27"/>
      <c r="D11" s="27"/>
      <c r="E11" s="27"/>
      <c r="F11" s="27"/>
      <c r="G11" s="27"/>
      <c r="H11" s="27"/>
      <c r="I11" s="7">
        <f>M9</f>
        <v>1019986.5205999999</v>
      </c>
      <c r="J11" s="8" t="s">
        <v>11</v>
      </c>
      <c r="K11" s="19" t="s">
        <v>16</v>
      </c>
      <c r="L11" s="8"/>
      <c r="M11" s="9"/>
    </row>
    <row r="12" spans="1:13" ht="36" customHeight="1" x14ac:dyDescent="0.25">
      <c r="A12" s="28" t="s">
        <v>21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 ht="15.75" x14ac:dyDescent="0.25">
      <c r="A13" s="29"/>
      <c r="B13" s="29"/>
      <c r="C13" s="29"/>
      <c r="D13" s="29"/>
      <c r="E13" s="10"/>
      <c r="F13" s="11"/>
      <c r="G13" s="12"/>
      <c r="H13" s="13"/>
      <c r="I13" s="14"/>
      <c r="J13" s="14"/>
      <c r="K13" s="14"/>
      <c r="L13" s="14"/>
      <c r="M13" s="14"/>
    </row>
    <row r="14" spans="1:13" ht="15.75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ht="15.75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7" spans="9:9" x14ac:dyDescent="0.2">
      <c r="I17" s="15"/>
    </row>
  </sheetData>
  <mergeCells count="12">
    <mergeCell ref="A11:H11"/>
    <mergeCell ref="A12:M12"/>
    <mergeCell ref="A13:D13"/>
    <mergeCell ref="I1:M1"/>
    <mergeCell ref="A2:M2"/>
    <mergeCell ref="A3:A4"/>
    <mergeCell ref="B3:B4"/>
    <mergeCell ref="C3:C4"/>
    <mergeCell ref="D3:D4"/>
    <mergeCell ref="E3:G3"/>
    <mergeCell ref="H3:J3"/>
    <mergeCell ref="K3:L3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 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ds37.2021@outlook.com</cp:lastModifiedBy>
  <cp:revision>3</cp:revision>
  <cp:lastPrinted>2024-03-20T11:15:45Z</cp:lastPrinted>
  <dcterms:created xsi:type="dcterms:W3CDTF">2014-05-19T23:28:21Z</dcterms:created>
  <dcterms:modified xsi:type="dcterms:W3CDTF">2025-11-18T11:51:13Z</dcterms:modified>
</cp:coreProperties>
</file>