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АД охрана\"/>
    </mc:Choice>
  </mc:AlternateContent>
  <bookViews>
    <workbookView xWindow="28680" yWindow="-120" windowWidth="29040" windowHeight="15840"/>
  </bookViews>
  <sheets>
    <sheet name="НМЦД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O5" i="1" l="1"/>
  <c r="K6" i="1" l="1"/>
  <c r="O6" i="1" s="1"/>
  <c r="K5" i="1"/>
  <c r="L5" i="1" s="1"/>
  <c r="M5" i="1" s="1"/>
  <c r="O7" i="1" l="1"/>
  <c r="K8" i="1" s="1"/>
  <c r="L6" i="1"/>
  <c r="M6" i="1" s="1"/>
</calcChain>
</file>

<file path=xl/sharedStrings.xml><?xml version="1.0" encoding="utf-8"?>
<sst xmlns="http://schemas.openxmlformats.org/spreadsheetml/2006/main" count="29" uniqueCount="27">
  <si>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</si>
  <si>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</si>
  <si>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</si>
  <si>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</si>
  <si>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</si>
  <si>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</si>
  <si>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</si>
  <si>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</si>
  <si>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</si>
  <si>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</si>
  <si>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</si>
  <si>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</si>
  <si>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</si>
  <si>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</si>
  <si>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</si>
  <si>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</si>
  <si>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</si>
  <si>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</si>
  <si>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</si>
  <si>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Муниципальное автономное общеобразовательное учреждение Полевского городского округа «Средняя общеобразовательная № 8» (Объект отнесен к III (третьей) категории по антитеррористической защищенности)</t>
  </si>
  <si>
    <t>чел/час</t>
  </si>
  <si>
    <t>в соответствии с ТЗ</t>
  </si>
  <si>
    <t>Муниципальное автономное общеобразовательное учреждение Полевского городского округа «Средняя общеобразовательная № 8» (Объект ул. К. Маркса,12 отнесен к III (третьей) категории по антитеррористической защищенности)</t>
  </si>
  <si>
    <r>
      <t xml:space="preserve">Коэффициент вариации цен V (%)             </t>
    </r>
    <r>
      <rPr>
        <i/>
        <sz val="10"/>
        <rFont val="Times New Roman"/>
        <family val="1"/>
        <charset val="204"/>
      </rPr>
      <t xml:space="preserve">             (не должен превышать 33%)</t>
    </r>
  </si>
  <si>
    <t>Обоснование начальной (максимальной) цены Договора на услуги по организации и обеспечению охраны объектов и (или) имущества, а также обеспечение внутриобъектового и пропускного режимов на объектах</t>
  </si>
  <si>
    <t xml:space="preserve"> При определениеии начальной (максимальной) цены Договора на услуги по организации и обеспечению охраны объектов и (или) имущества, а также обеспечение внутриобъектового и пропускного режимов на объектах применен метод сопоставимых рыночных цен (анализ рынка). </t>
  </si>
  <si>
    <t xml:space="preserve">Приложение № ___
к аукционной документации 
от «30 октября» 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</si>
</sst>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5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14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</xdr:row>
      <xdr:rowOff>1476374</xdr:rowOff>
    </xdr:from>
    <xdr:to>
      <xdr:col>12</xdr:col>
      <xdr:colOff>904875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8667750" y="3390899"/>
          <a:ext cx="6858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A4" workbookViewId="0">
      <selection activeCell="K8" sqref="K8"/>
    </sheetView>
  </sheetViews>
  <sheetFormatPr defaultColWidth="9.140625" defaultRowHeight="12.75" x14ac:dyDescent="0.2"/>
  <cols>
    <col min="1" max="1" width="3.140625" style="1" bestFit="1" customWidth="1"/>
    <col min="2" max="2" width="24" style="1" customWidth="1"/>
    <col min="3" max="3" width="12" style="1" customWidth="1"/>
    <col min="4" max="4" width="8.5703125" style="1" customWidth="1"/>
    <col min="5" max="5" width="8.85546875" style="1" bestFit="1" customWidth="1"/>
    <col min="6" max="6" width="7.7109375" style="1" customWidth="1"/>
    <col min="7" max="7" width="7.28515625" style="1" customWidth="1"/>
    <col min="8" max="8" width="7.42578125" style="1" customWidth="1"/>
    <col min="9" max="10" width="15.85546875" style="1" hidden="1" customWidth="1"/>
    <col min="11" max="11" width="11.7109375" style="1" customWidth="1"/>
    <col min="12" max="12" width="12.5703125" style="1" customWidth="1"/>
    <col min="13" max="13" width="13.5703125" style="1" customWidth="1"/>
    <col min="14" max="14" width="8.85546875" style="1" customWidth="1"/>
    <col min="15" max="15" width="14.85546875" style="1" customWidth="1"/>
    <col min="16" max="16384" width="9.140625" style="1"/>
  </cols>
  <sheetData>
    <row r="1" spans="1:15" ht="41.25" customHeight="1" x14ac:dyDescent="0.2">
      <c r="K1" s="35" t="s">
        <v>26</v>
      </c>
      <c r="L1" s="35"/>
      <c r="M1" s="35"/>
      <c r="N1" s="35"/>
      <c r="O1" s="35"/>
    </row>
    <row r="2" spans="1:15" ht="47.25" customHeight="1" x14ac:dyDescent="0.2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51.75" customHeight="1" x14ac:dyDescent="0.2">
      <c r="A3" s="30" t="s">
        <v>0</v>
      </c>
      <c r="B3" s="3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/>
      <c r="H3" s="31"/>
      <c r="I3" s="23"/>
      <c r="J3" s="23"/>
      <c r="K3" s="32" t="s">
        <v>6</v>
      </c>
      <c r="L3" s="32"/>
      <c r="M3" s="32"/>
      <c r="N3" s="33" t="s">
        <v>7</v>
      </c>
      <c r="O3" s="33"/>
    </row>
    <row r="4" spans="1:15" ht="156.75" customHeight="1" x14ac:dyDescent="0.2">
      <c r="A4" s="30"/>
      <c r="B4" s="30"/>
      <c r="C4" s="31"/>
      <c r="D4" s="31"/>
      <c r="E4" s="31"/>
      <c r="F4" s="23" t="s">
        <v>8</v>
      </c>
      <c r="G4" s="23" t="s">
        <v>9</v>
      </c>
      <c r="H4" s="23" t="s">
        <v>10</v>
      </c>
      <c r="I4" s="23" t="s">
        <v>11</v>
      </c>
      <c r="J4" s="23" t="s">
        <v>12</v>
      </c>
      <c r="K4" s="23" t="s">
        <v>13</v>
      </c>
      <c r="L4" s="23" t="s">
        <v>14</v>
      </c>
      <c r="M4" s="23" t="s">
        <v>23</v>
      </c>
      <c r="N4" s="24" t="s">
        <v>15</v>
      </c>
      <c r="O4" s="24" t="s">
        <v>16</v>
      </c>
    </row>
    <row r="5" spans="1:15" s="2" customFormat="1" ht="114.75" customHeight="1" x14ac:dyDescent="0.25">
      <c r="A5" s="21">
        <v>1</v>
      </c>
      <c r="B5" s="26" t="s">
        <v>19</v>
      </c>
      <c r="C5" s="21" t="s">
        <v>21</v>
      </c>
      <c r="D5" s="22" t="s">
        <v>20</v>
      </c>
      <c r="E5" s="4">
        <v>8760</v>
      </c>
      <c r="F5" s="8">
        <v>220</v>
      </c>
      <c r="G5" s="8">
        <v>250</v>
      </c>
      <c r="H5" s="8">
        <v>200</v>
      </c>
      <c r="I5" s="8"/>
      <c r="J5" s="8"/>
      <c r="K5" s="8">
        <f t="shared" ref="K5:K6" si="0">AVERAGE(F5:H5)</f>
        <v>223.33333333333334</v>
      </c>
      <c r="L5" s="10">
        <f t="shared" ref="L5:L6" si="1">SQRT(((SUM((POWER(H5-K5,2)),(POWER(G5-K5,2)),(POWER(F5-K5,2)))/(COLUMNS(F5:H5)-1))))</f>
        <v>25.166114784235834</v>
      </c>
      <c r="M5" s="10">
        <f t="shared" ref="M5:M6" si="2">L5/K5*100</f>
        <v>11.268409604881716</v>
      </c>
      <c r="N5" s="11">
        <f>(F5+G5+H5)/3</f>
        <v>223.33333333333334</v>
      </c>
      <c r="O5" s="11">
        <f>N5*E5</f>
        <v>1956400</v>
      </c>
    </row>
    <row r="6" spans="1:15" s="2" customFormat="1" ht="129.75" customHeight="1" x14ac:dyDescent="0.25">
      <c r="A6" s="21">
        <v>2</v>
      </c>
      <c r="B6" s="25" t="s">
        <v>22</v>
      </c>
      <c r="C6" s="21" t="s">
        <v>21</v>
      </c>
      <c r="D6" s="22" t="s">
        <v>20</v>
      </c>
      <c r="E6" s="4">
        <v>8760</v>
      </c>
      <c r="F6" s="8">
        <v>220</v>
      </c>
      <c r="G6" s="9">
        <v>250</v>
      </c>
      <c r="H6" s="8">
        <v>200</v>
      </c>
      <c r="I6" s="8"/>
      <c r="J6" s="8"/>
      <c r="K6" s="8">
        <f t="shared" si="0"/>
        <v>223.33333333333334</v>
      </c>
      <c r="L6" s="10">
        <f t="shared" si="1"/>
        <v>25.166114784235834</v>
      </c>
      <c r="M6" s="10">
        <f t="shared" si="2"/>
        <v>11.268409604881716</v>
      </c>
      <c r="N6" s="11">
        <f>(F6+G6+H6)/3</f>
        <v>223.33333333333334</v>
      </c>
      <c r="O6" s="11">
        <f t="shared" ref="O6" si="3">N6*E6</f>
        <v>1956400</v>
      </c>
    </row>
    <row r="7" spans="1:15" s="2" customFormat="1" ht="21" customHeight="1" x14ac:dyDescent="0.25">
      <c r="A7" s="3"/>
      <c r="B7" s="7"/>
      <c r="C7" s="5"/>
      <c r="D7" s="6"/>
      <c r="E7" s="7"/>
      <c r="F7" s="8"/>
      <c r="G7" s="9"/>
      <c r="H7" s="8"/>
      <c r="I7" s="8"/>
      <c r="J7" s="8"/>
      <c r="K7" s="8"/>
      <c r="L7" s="10"/>
      <c r="M7" s="10"/>
      <c r="N7" s="11"/>
      <c r="O7" s="11">
        <f>SUM(O5:O6)</f>
        <v>3912800</v>
      </c>
    </row>
    <row r="8" spans="1:15" ht="24" customHeight="1" x14ac:dyDescent="0.2">
      <c r="A8" s="28" t="s">
        <v>17</v>
      </c>
      <c r="B8" s="28"/>
      <c r="C8" s="28"/>
      <c r="D8" s="28"/>
      <c r="E8" s="28"/>
      <c r="F8" s="28"/>
      <c r="G8" s="28"/>
      <c r="H8" s="28"/>
      <c r="I8" s="12"/>
      <c r="J8" s="12"/>
      <c r="K8" s="27">
        <f>O7</f>
        <v>3912800</v>
      </c>
      <c r="L8" s="13" t="s">
        <v>18</v>
      </c>
      <c r="M8" s="13"/>
      <c r="N8" s="13"/>
      <c r="O8" s="14"/>
    </row>
    <row r="9" spans="1:15" ht="54" customHeight="1" x14ac:dyDescent="0.25">
      <c r="A9" s="36" t="s">
        <v>25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5.75" x14ac:dyDescent="0.25">
      <c r="A10" s="29"/>
      <c r="B10" s="29"/>
      <c r="C10" s="29"/>
      <c r="D10" s="29"/>
      <c r="E10" s="15"/>
      <c r="F10" s="16"/>
      <c r="G10" s="17"/>
      <c r="H10" s="18"/>
      <c r="I10" s="18"/>
      <c r="J10" s="18"/>
      <c r="K10" s="19"/>
      <c r="L10" s="19"/>
      <c r="M10" s="19"/>
      <c r="N10" s="19"/>
      <c r="O10" s="19"/>
    </row>
    <row r="11" spans="1:15" ht="15.7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5" ht="15.7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4" spans="1:15" x14ac:dyDescent="0.2">
      <c r="K14" s="20"/>
    </row>
  </sheetData>
  <mergeCells count="13">
    <mergeCell ref="A8:H8"/>
    <mergeCell ref="A9:O9"/>
    <mergeCell ref="A10:D10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11811023622047245" right="0.11811023622047245" top="0.15748031496062992" bottom="0.15748031496062992" header="0.11811023622047245" footer="0.11811023622047245"/>
  <pageSetup paperSize="9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Пользователь</cp:lastModifiedBy>
  <cp:revision>3</cp:revision>
  <cp:lastPrinted>2024-11-06T09:15:53Z</cp:lastPrinted>
  <dcterms:created xsi:type="dcterms:W3CDTF">2014-05-19T23:28:21Z</dcterms:created>
  <dcterms:modified xsi:type="dcterms:W3CDTF">2025-10-27T05:05:52Z</dcterms:modified>
</cp:coreProperties>
</file>