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wmf" ContentType="image/x-wmf"/>
  <Override PartName="/xl/media/image2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НМЦД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<sst xmlns="http://schemas.openxmlformats.org/spreadsheetml/2006/main" count="32" uniqueCount="32">
  <si>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Приложение № 2
к запросу котировок в электронной форме 
от «___» __________ 2025 г.</t>
  </si>
  <si>
    <t xml:space="preserve">Обоснование начальной (максимальной) цены Договора на поставку щебня</t>
  </si>
  <si>
    <t xml:space="preserve">№</t>
  </si>
  <si>
    <t xml:space="preserve">Наименование товара (работ, услуг) 
</t>
  </si>
  <si>
    <t xml:space="preserve">Основные характеристики объекта закупки</t>
  </si>
  <si>
    <t xml:space="preserve">Ед. изм</t>
  </si>
  <si>
    <t xml:space="preserve">Кол-во</t>
  </si>
  <si>
    <t xml:space="preserve">Коммерческие предложения (руб./ед.изм.)</t>
  </si>
  <si>
    <t xml:space="preserve">Оценка однородности совокупности значений выявленных цен, используемых в расчете Н(М)ЦД</t>
  </si>
  <si>
    <t xml:space="preserve"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</si>
  <si>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</si>
  <si>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</si>
  <si>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</si>
  <si>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</si>
  <si>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</si>
  <si>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</si>
  <si>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 xml:space="preserve">Среднее квадратичное отклонение</t>
  </si>
  <si>
    <r>
      <rPr>
        <b val="true"/>
        <sz val="11"/>
        <rFont val="Times New Roman"/>
        <family val="0"/>
        <charset val="1"/>
      </rPr>
      <t xml:space="preserve">коэффициент вариации цен V (%)           </t>
    </r>
    <r>
      <rPr>
        <i val="true"/>
        <sz val="11"/>
        <rFont val="Times New Roman"/>
        <family val="0"/>
        <charset val="1"/>
      </rPr>
      <t xml:space="preserve">         (не должен превышать 33%)</t>
    </r>
  </si>
  <si>
    <t xml:space="preserve">Средняя арифметическая цена за единицу     руб.</t>
  </si>
  <si>
    <t xml:space="preserve">Расчет Н (МЦД) по формуле                             v - количество (объем) закупаемого товара (работы, услуги);
     ц - ср. цена за единицу    ЦКЕП = v*ц</t>
  </si>
  <si>
    <t xml:space="preserve">Щебень (соответствует требованиям ГОСТ 8267-93 “Щебень и гравий из плотных горных пород для строительных работ. Технические условия”.
Фракция: от 20 до 40 мм. 
Марка прочности: не ниже М 1000)</t>
  </si>
  <si>
    <t xml:space="preserve">в соответствии с Техническим заданием</t>
  </si>
  <si>
    <t xml:space="preserve">тонна</t>
  </si>
  <si>
    <t xml:space="preserve">Итого</t>
  </si>
  <si>
    <t xml:space="preserve">В результате проведенного расчета Н(М)Ц договора составила:</t>
  </si>
  <si>
    <t xml:space="preserve">рублей</t>
  </si>
  <si>
    <t xml:space="preserve">При определениеии начальной (максимальной) цены Договора на поставку щебня применен метод сопоставимых рыночных цен (анализ рынка). </t>
  </si>
  <si>
    <t xml:space="preserve">Рассчитанная начальная (максимальная) цена договора скорректирована в сторону уменьшения в соответствии с лимитом Заказчика</t>
  </si>
  <si>
    <t xml:space="preserve">Таким образом, начальная максимальная цена</t>
  </si>
  <si>
    <t xml:space="preserve">договора составляет</t>
  </si>
  <si>
    <t xml:space="preserve">740 000 (семьсот сорок тысяч) рублей 00 копеек</t>
  </si>
  <si>
    <t xml:space="preserve">Работник контрактной службы/контрактный управляющий: ведущий юрисконсульт Бессонова Н.Ю. _______________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</si>
</sst>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#,##0.00"/>
    <numFmt numFmtId="167" formatCode="0.0000"/>
    <numFmt numFmtId="168" formatCode="_-* #,##0.00\ _₽_-;\-* #,##0.00\ _₽_-;_-* \-??\ _₽_-;_-@_-"/>
  </numFmts>
  <fonts count="12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Times New Roman"/>
      <family val="0"/>
      <charset val="1"/>
    </font>
    <font>
      <sz val="10"/>
      <name val="Times New Roman"/>
      <family val="1"/>
      <charset val="1"/>
    </font>
    <font>
      <b val="true"/>
      <sz val="10"/>
      <name val="Times New Roman"/>
      <family val="1"/>
      <charset val="1"/>
    </font>
    <font>
      <b val="true"/>
      <sz val="11"/>
      <name val="Times New Roman"/>
      <family val="0"/>
      <charset val="1"/>
    </font>
    <font>
      <i val="true"/>
      <sz val="11"/>
      <name val="Times New Roman"/>
      <family val="0"/>
      <charset val="1"/>
    </font>
    <font>
      <sz val="10"/>
      <color theme="1"/>
      <name val="Times New Roman"/>
      <family val="1"/>
      <charset val="1"/>
    </font>
    <font>
      <sz val="10"/>
      <color rgb="FF000000"/>
      <name val="Times New Roman"/>
      <family val="0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8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12</xdr:col>
      <xdr:colOff>9360</xdr:colOff>
      <xdr:row>3</xdr:row>
      <xdr:rowOff>1476360</xdr:rowOff>
    </xdr:from>
    <xdr:to>
      <xdr:col>12</xdr:col>
      <xdr:colOff>596880</xdr:colOff>
      <xdr:row>3</xdr:row>
      <xdr:rowOff>1816560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8858880" y="3324240"/>
          <a:ext cx="587520" cy="340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twoCell">
    <xdr:from>
      <xdr:col>11</xdr:col>
      <xdr:colOff>169200</xdr:colOff>
      <xdr:row>3</xdr:row>
      <xdr:rowOff>1266120</xdr:rowOff>
    </xdr:from>
    <xdr:to>
      <xdr:col>11</xdr:col>
      <xdr:colOff>671040</xdr:colOff>
      <xdr:row>3</xdr:row>
      <xdr:rowOff>1520280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8136720" y="3114000"/>
          <a:ext cx="501840" cy="254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0" t="0" r="0" b="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0" t="0" r="0" b="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7" activeCellId="0" sqref="L17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3.15"/>
    <col collapsed="false" customWidth="true" hidden="false" outlineLevel="0" max="2" min="2" style="1" width="37.15"/>
    <col collapsed="false" customWidth="true" hidden="false" outlineLevel="0" max="3" min="3" style="1" width="12.66"/>
    <col collapsed="false" customWidth="true" hidden="false" outlineLevel="0" max="4" min="4" style="1" width="4.17"/>
    <col collapsed="false" customWidth="true" hidden="false" outlineLevel="0" max="5" min="5" style="1" width="7.09"/>
    <col collapsed="false" customWidth="true" hidden="false" outlineLevel="0" max="6" min="6" style="1" width="13.07"/>
    <col collapsed="false" customWidth="true" hidden="false" outlineLevel="0" max="7" min="7" style="1" width="13.22"/>
    <col collapsed="false" customWidth="true" hidden="false" outlineLevel="0" max="8" min="8" style="1" width="12.79"/>
    <col collapsed="false" customWidth="true" hidden="true" outlineLevel="0" max="10" min="9" style="1" width="15.85"/>
    <col collapsed="false" customWidth="true" hidden="false" outlineLevel="0" max="11" min="11" style="1" width="9.74"/>
    <col collapsed="false" customWidth="true" hidden="false" outlineLevel="0" max="12" min="12" style="1" width="12.51"/>
    <col collapsed="false" customWidth="true" hidden="false" outlineLevel="0" max="13" min="13" style="1" width="10.29"/>
    <col collapsed="false" customWidth="true" hidden="false" outlineLevel="0" max="14" min="14" style="1" width="11.29"/>
    <col collapsed="false" customWidth="true" hidden="false" outlineLevel="0" max="15" min="15" style="1" width="16.29"/>
    <col collapsed="false" customWidth="false" hidden="false" outlineLevel="0" max="16384" min="16" style="1" width="9.14"/>
  </cols>
  <sheetData>
    <row r="1" customFormat="false" ht="67.5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3" t="s">
        <v>0</v>
      </c>
      <c r="L1" s="3"/>
      <c r="M1" s="3"/>
      <c r="N1" s="3"/>
      <c r="O1" s="3"/>
    </row>
    <row r="2" customFormat="false" ht="39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customFormat="false" ht="39" hidden="false" customHeight="true" outlineLevel="0" collapsed="false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/>
      <c r="H3" s="5"/>
      <c r="I3" s="5"/>
      <c r="J3" s="5"/>
      <c r="K3" s="6" t="s">
        <v>8</v>
      </c>
      <c r="L3" s="6"/>
      <c r="M3" s="6"/>
      <c r="N3" s="7" t="s">
        <v>9</v>
      </c>
      <c r="O3" s="7"/>
    </row>
    <row r="4" customFormat="false" ht="144" hidden="false" customHeight="true" outlineLevel="0" collapsed="false">
      <c r="A4" s="5"/>
      <c r="B4" s="5"/>
      <c r="C4" s="5"/>
      <c r="D4" s="5"/>
      <c r="E4" s="5"/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8" t="s">
        <v>17</v>
      </c>
      <c r="N4" s="7" t="s">
        <v>18</v>
      </c>
      <c r="O4" s="7" t="s">
        <v>19</v>
      </c>
    </row>
    <row r="5" s="15" customFormat="true" ht="77.6" hidden="false" customHeight="true" outlineLevel="0" collapsed="false">
      <c r="A5" s="5" t="n">
        <v>1</v>
      </c>
      <c r="B5" s="9" t="s">
        <v>20</v>
      </c>
      <c r="C5" s="10" t="s">
        <v>21</v>
      </c>
      <c r="D5" s="11" t="s">
        <v>22</v>
      </c>
      <c r="E5" s="11" t="n">
        <v>1000</v>
      </c>
      <c r="F5" s="12" t="n">
        <v>750</v>
      </c>
      <c r="G5" s="12" t="n">
        <v>820</v>
      </c>
      <c r="H5" s="12" t="n">
        <v>650</v>
      </c>
      <c r="I5" s="12"/>
      <c r="J5" s="12"/>
      <c r="K5" s="12" t="n">
        <f aca="false">AVERAGE(F5:H5)</f>
        <v>740</v>
      </c>
      <c r="L5" s="13" t="n">
        <f aca="false">SQRT(((SUM((POWER(H5-K5,2)),(POWER(G5-K5,2)),(POWER(F5-K5,2)))/(COLUMNS(F5:H5)-1))))</f>
        <v>85.4400374531753</v>
      </c>
      <c r="M5" s="13" t="n">
        <f aca="false">L5/K5*100</f>
        <v>11.5459510071859</v>
      </c>
      <c r="N5" s="14" t="n">
        <f aca="false">K5</f>
        <v>740</v>
      </c>
      <c r="O5" s="14" t="n">
        <f aca="false">N5*E5</f>
        <v>740000</v>
      </c>
    </row>
    <row r="6" s="15" customFormat="true" ht="21" hidden="false" customHeight="true" outlineLevel="0" collapsed="false">
      <c r="A6" s="5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4" t="n">
        <f aca="false">SUM(O5)</f>
        <v>740000</v>
      </c>
    </row>
    <row r="7" s="15" customFormat="true" ht="21" hidden="false" customHeight="true" outlineLevel="0" collapsed="false">
      <c r="A7" s="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customFormat="false" ht="15.75" hidden="false" customHeight="true" outlineLevel="0" collapsed="false">
      <c r="A8" s="17" t="s">
        <v>24</v>
      </c>
      <c r="B8" s="17"/>
      <c r="C8" s="17"/>
      <c r="D8" s="17"/>
      <c r="E8" s="17"/>
      <c r="F8" s="17"/>
      <c r="G8" s="17"/>
      <c r="H8" s="17"/>
      <c r="I8" s="18"/>
      <c r="J8" s="18"/>
      <c r="K8" s="14" t="n">
        <f aca="false">O6</f>
        <v>740000</v>
      </c>
      <c r="L8" s="19" t="s">
        <v>25</v>
      </c>
      <c r="M8" s="19"/>
      <c r="N8" s="19"/>
      <c r="O8" s="20"/>
    </row>
    <row r="9" customFormat="false" ht="15.75" hidden="false" customHeight="true" outlineLevel="0" collapsed="false">
      <c r="A9" s="21" t="s">
        <v>26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customFormat="false" ht="12.75" hidden="false" customHeight="false" outlineLevel="0" collapsed="false">
      <c r="A10" s="3"/>
      <c r="B10" s="3"/>
      <c r="C10" s="3"/>
      <c r="D10" s="3"/>
      <c r="E10" s="2"/>
      <c r="F10" s="22"/>
      <c r="G10" s="23"/>
      <c r="H10" s="24"/>
      <c r="I10" s="24"/>
      <c r="J10" s="24"/>
      <c r="K10" s="20"/>
      <c r="L10" s="20"/>
      <c r="M10" s="20"/>
      <c r="N10" s="20"/>
      <c r="O10" s="20"/>
    </row>
    <row r="11" customFormat="false" ht="12.75" hidden="false" customHeight="false" outlineLevel="0" collapsed="false">
      <c r="A11" s="2"/>
      <c r="B11" s="2" t="s">
        <v>27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customFormat="false" ht="12.75" hidden="false" customHeight="fals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customFormat="false" ht="12.75" hidden="false" customHeight="false" outlineLevel="0" collapsed="false">
      <c r="A13" s="2"/>
      <c r="B13" s="2" t="s">
        <v>28</v>
      </c>
      <c r="C13" s="25" t="s">
        <v>29</v>
      </c>
      <c r="D13" s="25"/>
      <c r="E13" s="25" t="s">
        <v>30</v>
      </c>
      <c r="F13" s="25"/>
      <c r="G13" s="25"/>
      <c r="H13" s="25"/>
      <c r="I13" s="2"/>
      <c r="J13" s="2"/>
      <c r="K13" s="2"/>
      <c r="L13" s="2"/>
      <c r="M13" s="2"/>
      <c r="N13" s="2"/>
      <c r="O13" s="2"/>
    </row>
    <row r="14" customFormat="false" ht="12.75" hidden="false" customHeight="false" outlineLevel="0" collapsed="false">
      <c r="A14" s="2"/>
      <c r="B14" s="2"/>
      <c r="C14" s="2"/>
      <c r="D14" s="2"/>
      <c r="E14" s="2"/>
      <c r="F14" s="2"/>
      <c r="G14" s="2"/>
      <c r="H14" s="2"/>
      <c r="I14" s="2"/>
      <c r="J14" s="2"/>
      <c r="K14" s="26"/>
      <c r="L14" s="2"/>
      <c r="M14" s="2"/>
      <c r="N14" s="2"/>
      <c r="O14" s="2"/>
    </row>
    <row r="15" customFormat="false" ht="15" hidden="false" customHeight="false" outlineLevel="0" collapsed="false">
      <c r="B15" s="27" t="s">
        <v>31</v>
      </c>
      <c r="C15" s="27"/>
      <c r="D15" s="27"/>
      <c r="E15" s="27"/>
      <c r="F15" s="27"/>
      <c r="G15" s="27"/>
      <c r="H15" s="28"/>
      <c r="I15" s="28"/>
      <c r="J15" s="28"/>
      <c r="K15" s="28"/>
    </row>
    <row r="16" customFormat="false" ht="15.75" hidden="false" customHeight="false" outlineLevel="0" collapsed="false">
      <c r="B16" s="28"/>
      <c r="C16" s="28"/>
      <c r="D16" s="28"/>
      <c r="E16" s="28"/>
      <c r="F16" s="28"/>
      <c r="G16" s="28"/>
      <c r="H16" s="28"/>
      <c r="I16" s="28"/>
      <c r="J16" s="28"/>
      <c r="K16" s="28"/>
    </row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7"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  <mergeCell ref="A6:N6"/>
    <mergeCell ref="A8:H8"/>
    <mergeCell ref="A9:O9"/>
    <mergeCell ref="A10:D10"/>
    <mergeCell ref="C13:D13"/>
    <mergeCell ref="E13:H13"/>
    <mergeCell ref="B15:G15"/>
  </mergeCells>
  <printOptions headings="false" gridLines="false" gridLinesSet="true" horizontalCentered="false" verticalCentered="false"/>
  <pageMargins left="0.157638888888889" right="0.157638888888889" top="0.157638888888889" bottom="0.157638888888889" header="0.511811023622047" footer="0.511811023622047"/>
  <pageSetup paperSize="9" scale="9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LibreOffice/25.2.4.3$Windows_X86_64 LibreOffice_project/33e196637044ead23f5c3226cde09b47731f7e27</Application>
  <AppVersion>15.0000</AppVersion>
  <Company>департамент образования Сахалинской области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2014-05-19T23:28:21Z</dcterms:created>
  <dc:creator>Милишкевич Александра Игоревна</dc:creator>
  <dc:description/>
  <dc:language>ru-RU</dc:language>
  <cp:lastModifiedBy/>
  <cp:lastPrinted>2025-07-28T09:47:38Z</cp:lastPrinted>
  <dcterms:modified xsi:type="dcterms:W3CDTF">2025-07-28T09:47:42Z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