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180"/>
  </bookViews>
  <sheets>
    <sheet name="НМЦД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<sst xmlns="http://schemas.openxmlformats.org/spreadsheetml/2006/main" count="29" uniqueCount="27">
  <si>
    <t xml:space="preserve">Приложение № 2  к Извещению    </t>
  </si>
  <si>
    <t>Обоснование начальной (максимальной) цены Договора на оказание автотранспортных услуг специальной техникой (самосвал) для нужд ООО "СПЕЦОБСЛУЖИВАНИЕ ПЛЮС"</t>
  </si>
  <si>
    <t>№</t>
  </si>
  <si>
    <t xml:space="preserve">Наименование товара (работ, услуг) </t>
  </si>
  <si>
    <t>Основные характеристи объекта закупки</t>
  </si>
  <si>
    <t>Ед. изм</t>
  </si>
  <si>
    <t>Кол-во</t>
  </si>
  <si>
    <t>Коммерческие предложения (руб./ед.изм.)</t>
  </si>
  <si>
    <t>Оценка однородности совокупности значений выявленных цен, используемых в расчете Н(М)ЦД</t>
  </si>
  <si>
    <t>Н(М)ЦД, определяемая методом сопоставимых рыночных цен (анализа рынка)*</t>
  </si>
  <si>
    <t xml:space="preserve">Коммерческое предложение                       № 1 </t>
  </si>
  <si>
    <t xml:space="preserve">Коммерческое предложение                        № 2 </t>
  </si>
  <si>
    <t xml:space="preserve">Коммерческое предложение                 № 3 </t>
  </si>
  <si>
    <t xml:space="preserve">Коммерческое предложение                 № 4 </t>
  </si>
  <si>
    <t xml:space="preserve">Коммерческое предложение                 № 5 </t>
  </si>
  <si>
    <t xml:space="preserve">Средняя арифметическая цена за единицу     &lt;ц&gt; </t>
  </si>
  <si>
    <t>Среднее квадратичное отклонение</t>
  </si>
  <si>
    <r>
      <rPr>
        <b/>
        <sz val="11"/>
        <rFont val="Times New Roman"/>
        <charset val="134"/>
      </rPr>
      <t xml:space="preserve">коэффициент вариации цен V (%)           </t>
    </r>
    <r>
      <rPr>
        <i/>
        <sz val="11"/>
        <rFont val="Times New Roman"/>
        <charset val="134"/>
      </rPr>
      <t xml:space="preserve">         (не должен превышать 33%)</t>
    </r>
  </si>
  <si>
    <t>Средняя арифметическая цена за единицу     руб.</t>
  </si>
  <si>
    <t>Расчет Н (МЦД) по формуле                             v - количество (объем) закупаемого товара (работы, услуги);
     ц - ср. цена за единицу    ЦКЕП = v*ц</t>
  </si>
  <si>
    <t xml:space="preserve">
Самосвал (Камаз или эквивалент)</t>
  </si>
  <si>
    <t>в соответствии с ТЗ</t>
  </si>
  <si>
    <t xml:space="preserve"> машина/час</t>
  </si>
  <si>
    <t xml:space="preserve">
Самосвал (Shacman или эквивалент)</t>
  </si>
  <si>
    <t>В результате проведенного расчета Н(М)ЦД договора составила:</t>
  </si>
  <si>
    <t>рублей</t>
  </si>
  <si>
    <t xml:space="preserve">При определениеии начальной (максимальной) цены Договора на оказание автотранспортных услуг специальной техникой (самосвал) для нужд ООО "СПЕЦОБСЛУЖИВАНИЕ ПЛЮС"применен метод сопоставимых рыночных цен (анализ рынка).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</si>
</sst>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0.00"/>
  </numFmts>
  <fonts count="32">
    <font>
      <sz val="11"/>
      <color theme="1"/>
      <name val="Calibri"/>
      <charset val="134"/>
      <scheme val="minor"/>
    </font>
    <font>
      <sz val="10"/>
      <name val="Times New Roman"/>
      <charset val="134"/>
    </font>
    <font>
      <b/>
      <sz val="12"/>
      <name val="Times New Roman"/>
      <charset val="204"/>
    </font>
    <font>
      <b/>
      <sz val="12"/>
      <name val="Times New Roman"/>
      <charset val="134"/>
    </font>
    <font>
      <b/>
      <sz val="11"/>
      <name val="Times New Roman"/>
      <charset val="134"/>
    </font>
    <font>
      <sz val="11"/>
      <color rgb="FF00000A"/>
      <name val="Times New Roman"/>
      <charset val="134"/>
    </font>
    <font>
      <sz val="11"/>
      <color theme="1"/>
      <name val="Arial"/>
      <charset val="134"/>
    </font>
    <font>
      <sz val="11"/>
      <name val="Times New Roman"/>
      <charset val="204"/>
    </font>
    <font>
      <sz val="11"/>
      <color theme="1"/>
      <name val="Times New Roman"/>
      <charset val="204"/>
    </font>
    <font>
      <sz val="12"/>
      <name val="Times New Roman"/>
      <charset val="134"/>
    </font>
    <font>
      <sz val="12"/>
      <name val="Times New Roman"/>
      <charset val="204"/>
    </font>
    <font>
      <b/>
      <sz val="1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i/>
      <sz val="11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5" borderId="12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6" borderId="13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37">
    <xf numFmtId="0" fontId="0" fillId="0" borderId="0" xfId="0"/>
    <xf numFmtId="0" fontId="1" fillId="0" borderId="0" xfId="0" applyFont="1" applyAlignment="1">
      <alignment horizontal="center" vertical="top"/>
    </xf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left" vertical="center" wrapText="1"/>
    </xf>
    <xf numFmtId="0" fontId="8" fillId="0" borderId="5" xfId="0" applyFont="1" applyBorder="1" applyAlignment="1">
      <alignment vertical="center" wrapText="1"/>
    </xf>
    <xf numFmtId="180" fontId="7" fillId="0" borderId="5" xfId="0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180" fontId="7" fillId="0" borderId="1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80" fontId="3" fillId="0" borderId="0" xfId="0" applyNumberFormat="1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 wrapText="1"/>
    </xf>
    <xf numFmtId="0" fontId="9" fillId="0" borderId="0" xfId="0" applyFont="1"/>
    <xf numFmtId="0" fontId="9" fillId="0" borderId="0" xfId="0" applyFont="1" applyAlignment="1">
      <alignment vertical="top" wrapText="1"/>
    </xf>
    <xf numFmtId="0" fontId="10" fillId="0" borderId="0" xfId="0" applyFont="1" applyAlignment="1">
      <alignment horizontal="right" vertical="center" wrapText="1"/>
    </xf>
    <xf numFmtId="0" fontId="9" fillId="0" borderId="0" xfId="0" applyFont="1" applyAlignment="1">
      <alignment horizontal="right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180" fontId="7" fillId="0" borderId="1" xfId="0" applyNumberFormat="1" applyFont="1" applyBorder="1" applyAlignment="1">
      <alignment horizontal="center" vertical="center"/>
    </xf>
    <xf numFmtId="180" fontId="11" fillId="0" borderId="1" xfId="0" applyNumberFormat="1" applyFont="1" applyBorder="1" applyAlignment="1">
      <alignment horizontal="center" vertical="center" wrapText="1"/>
    </xf>
    <xf numFmtId="180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9" fillId="0" borderId="0" xfId="0" applyFont="1" applyAlignment="1">
      <alignment vertic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12</xdr:col>
      <xdr:colOff>9525</xdr:colOff>
      <xdr:row>3</xdr:row>
      <xdr:rowOff>1476374</xdr:rowOff>
    </xdr:from>
    <xdr:to>
      <xdr:col>12</xdr:col>
      <xdr:colOff>600075</xdr:colOff>
      <xdr:row>3</xdr:row>
      <xdr:rowOff>1819275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r:embed="rId1"/>
        <a:stretch>
          <a:fillRect/>
        </a:stretch>
      </xdr:blipFill>
      <xdr:spPr>
        <a:xfrm>
          <a:off x="12430125" y="3485515"/>
          <a:ext cx="590550" cy="3435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169208</xdr:colOff>
      <xdr:row>3</xdr:row>
      <xdr:rowOff>1266265</xdr:rowOff>
    </xdr:from>
    <xdr:to>
      <xdr:col>11</xdr:col>
      <xdr:colOff>674033</xdr:colOff>
      <xdr:row>3</xdr:row>
      <xdr:rowOff>1523439</xdr:rowOff>
    </xdr:to>
    <xdr:pic>
      <xdr:nvPicPr>
        <xdr:cNvPr id="3" name="Picture 2"/>
        <xdr:cNvPicPr>
          <a:picLocks noChangeAspect="1" noChangeArrowheads="1"/>
        </xdr:cNvPicPr>
      </xdr:nvPicPr>
      <xdr:blipFill>
        <a:blip r:embed="rId2"/>
        <a:stretch>
          <a:fillRect/>
        </a:stretch>
      </xdr:blipFill>
      <xdr:spPr>
        <a:xfrm>
          <a:off x="11217910" y="3275965"/>
          <a:ext cx="50482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3"/>
  <sheetViews>
    <sheetView tabSelected="1" zoomScale="80" zoomScaleNormal="80" topLeftCell="A4" workbookViewId="0">
      <selection activeCell="A11" sqref="A11:O11"/>
    </sheetView>
  </sheetViews>
  <sheetFormatPr defaultColWidth="9.13888888888889" defaultRowHeight="13.2"/>
  <cols>
    <col min="1" max="1" width="6.28703703703704" style="2" customWidth="1"/>
    <col min="2" max="2" width="48.0185185185185" style="2" customWidth="1"/>
    <col min="3" max="3" width="20.5740740740741" style="2" customWidth="1"/>
    <col min="4" max="4" width="11.5277777777778" style="2" customWidth="1"/>
    <col min="5" max="5" width="8.85185185185185" style="2" customWidth="1"/>
    <col min="6" max="6" width="15.5740740740741" style="2" customWidth="1"/>
    <col min="7" max="7" width="16.287037037037" style="2" customWidth="1"/>
    <col min="8" max="8" width="15.8518518518519" style="2" customWidth="1"/>
    <col min="9" max="10" width="15.8518518518519" style="2" hidden="1" customWidth="1"/>
    <col min="11" max="11" width="18.1388888888889" style="2" customWidth="1"/>
    <col min="12" max="12" width="20" style="2" customWidth="1"/>
    <col min="13" max="13" width="15.2777777777778" style="2" customWidth="1"/>
    <col min="14" max="14" width="17.4259259259259" style="2" customWidth="1"/>
    <col min="15" max="15" width="16.287037037037" style="2" customWidth="1"/>
    <col min="16" max="16384" width="9.13888888888889" style="2"/>
  </cols>
  <sheetData>
    <row r="1" ht="67.5" customHeight="1" spans="11:15">
      <c r="K1" s="27"/>
      <c r="L1" s="27"/>
      <c r="M1" s="28" t="s">
        <v>0</v>
      </c>
      <c r="N1" s="29"/>
      <c r="O1" s="29"/>
    </row>
    <row r="2" ht="39.75" customHeight="1" spans="1:15">
      <c r="A2" s="3" t="s">
        <v>1</v>
      </c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51" customHeight="1" spans="1:15">
      <c r="A3" s="5" t="s">
        <v>2</v>
      </c>
      <c r="B3" s="6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/>
      <c r="H3" s="5"/>
      <c r="I3" s="5"/>
      <c r="J3" s="5"/>
      <c r="K3" s="30" t="s">
        <v>8</v>
      </c>
      <c r="L3" s="30"/>
      <c r="M3" s="30"/>
      <c r="N3" s="31" t="s">
        <v>9</v>
      </c>
      <c r="O3" s="31"/>
    </row>
    <row r="4" ht="165" customHeight="1" spans="1:15">
      <c r="A4" s="5"/>
      <c r="B4" s="7"/>
      <c r="C4" s="6"/>
      <c r="D4" s="6"/>
      <c r="E4" s="6"/>
      <c r="F4" s="6" t="s">
        <v>10</v>
      </c>
      <c r="G4" s="6" t="s">
        <v>11</v>
      </c>
      <c r="H4" s="6" t="s">
        <v>12</v>
      </c>
      <c r="I4" s="5" t="s">
        <v>13</v>
      </c>
      <c r="J4" s="5" t="s">
        <v>14</v>
      </c>
      <c r="K4" s="5" t="s">
        <v>15</v>
      </c>
      <c r="L4" s="5" t="s">
        <v>16</v>
      </c>
      <c r="M4" s="5" t="s">
        <v>17</v>
      </c>
      <c r="N4" s="31" t="s">
        <v>18</v>
      </c>
      <c r="O4" s="31" t="s">
        <v>19</v>
      </c>
    </row>
    <row r="5" s="1" customFormat="1" ht="27.6" spans="1:15">
      <c r="A5" s="8">
        <v>1</v>
      </c>
      <c r="B5" s="9" t="s">
        <v>20</v>
      </c>
      <c r="C5" s="10" t="s">
        <v>21</v>
      </c>
      <c r="D5" s="11" t="s">
        <v>22</v>
      </c>
      <c r="E5" s="11">
        <v>1</v>
      </c>
      <c r="F5" s="12">
        <v>2600</v>
      </c>
      <c r="G5" s="12">
        <v>2700</v>
      </c>
      <c r="H5" s="12">
        <v>2500</v>
      </c>
      <c r="I5" s="19"/>
      <c r="J5" s="19"/>
      <c r="K5" s="19">
        <f>AVERAGE(F5:H5)</f>
        <v>2600</v>
      </c>
      <c r="L5" s="32">
        <f>SQRT(((SUM((POWER(H5-K5,2)),(POWER(G5-K5,2)),(POWER(F5-K5,2)))/(COLUMNS(F5:H5)-1))))</f>
        <v>100</v>
      </c>
      <c r="M5" s="32">
        <f>L5/K5*100</f>
        <v>3.84615384615385</v>
      </c>
      <c r="N5" s="33">
        <f>ROUND(K5,2)</f>
        <v>2600</v>
      </c>
      <c r="O5" s="33">
        <f>N5*E5</f>
        <v>2600</v>
      </c>
    </row>
    <row r="6" s="1" customFormat="1" ht="27.6" spans="1:15">
      <c r="A6" s="8">
        <v>1</v>
      </c>
      <c r="B6" s="9" t="s">
        <v>23</v>
      </c>
      <c r="C6" s="10" t="s">
        <v>21</v>
      </c>
      <c r="D6" s="11" t="s">
        <v>22</v>
      </c>
      <c r="E6" s="11">
        <v>1</v>
      </c>
      <c r="F6" s="12">
        <v>3400</v>
      </c>
      <c r="G6" s="12">
        <v>3500</v>
      </c>
      <c r="H6" s="12">
        <v>3300</v>
      </c>
      <c r="I6" s="19"/>
      <c r="J6" s="19"/>
      <c r="K6" s="19">
        <f>AVERAGE(F6:H6)</f>
        <v>3400</v>
      </c>
      <c r="L6" s="32">
        <f>SQRT(((SUM((POWER(H6-K6,2)),(POWER(G6-K6,2)),(POWER(F6-K6,2)))/(COLUMNS(F6:H6)-1))))</f>
        <v>100</v>
      </c>
      <c r="M6" s="32">
        <f>L6/K6*100</f>
        <v>2.94117647058823</v>
      </c>
      <c r="N6" s="33">
        <f>ROUND(K6,2)</f>
        <v>3400</v>
      </c>
      <c r="O6" s="33">
        <f>N6*E6</f>
        <v>3400</v>
      </c>
    </row>
    <row r="7" s="1" customFormat="1" ht="21" customHeight="1" spans="1:15">
      <c r="A7" s="8"/>
      <c r="B7" s="13"/>
      <c r="C7" s="14"/>
      <c r="D7" s="15"/>
      <c r="E7" s="16"/>
      <c r="F7" s="17"/>
      <c r="G7" s="18"/>
      <c r="H7" s="19"/>
      <c r="I7" s="19"/>
      <c r="J7" s="19"/>
      <c r="K7" s="19"/>
      <c r="L7" s="32"/>
      <c r="M7" s="32"/>
      <c r="N7" s="33"/>
      <c r="O7" s="33">
        <f>SUM(O5:O6)</f>
        <v>6000</v>
      </c>
    </row>
    <row r="8" s="1" customFormat="1" ht="21" customHeight="1" spans="1:2">
      <c r="A8" s="8"/>
      <c r="B8" s="4"/>
    </row>
    <row r="9" ht="15.75" customHeight="1" spans="1:14">
      <c r="A9" s="20" t="s">
        <v>24</v>
      </c>
      <c r="B9" s="21"/>
      <c r="C9" s="21"/>
      <c r="D9" s="21"/>
      <c r="E9" s="21"/>
      <c r="F9" s="21"/>
      <c r="G9" s="21"/>
      <c r="H9" s="22">
        <f>O7</f>
        <v>6000</v>
      </c>
      <c r="I9" s="24"/>
      <c r="J9" s="34">
        <f>N7</f>
        <v>0</v>
      </c>
      <c r="K9" s="35" t="s">
        <v>25</v>
      </c>
      <c r="L9" s="35"/>
      <c r="M9" s="35"/>
      <c r="N9" s="36"/>
    </row>
    <row r="10" ht="15.6" spans="1:2">
      <c r="A10" s="23"/>
      <c r="B10" s="24"/>
    </row>
    <row r="11" ht="54" customHeight="1" spans="1:15">
      <c r="A11" s="25" t="s">
        <v>26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</row>
    <row r="12" ht="15.6" spans="1:2">
      <c r="A12" s="26"/>
      <c r="B12" s="26"/>
    </row>
    <row r="13" ht="34.15" customHeight="1" spans="1:2">
      <c r="A13" s="26"/>
      <c r="B13" s="26"/>
    </row>
  </sheetData>
  <mergeCells count="12">
    <mergeCell ref="M1:O1"/>
    <mergeCell ref="A2:O2"/>
    <mergeCell ref="F3:H3"/>
    <mergeCell ref="K3:M3"/>
    <mergeCell ref="N3:O3"/>
    <mergeCell ref="A9:G9"/>
    <mergeCell ref="A11:O11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scale="36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департамент образования Сахалинской области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НМЦД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Милишкевич Александра Игоревна</dc:creator>
  <cp:lastModifiedBy>Работа</cp:lastModifiedBy>
  <cp:revision>3</cp:revision>
  <dcterms:created xsi:type="dcterms:W3CDTF">2014-05-19T23:28:00Z</dcterms:created>
  <cp:lastPrinted>2025-04-24T01:33:00Z</cp:lastPrinted>
  <dcterms:modified xsi:type="dcterms:W3CDTF">2025-07-03T12:49:20Z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17C0AE46552146DAAC4868A60C408BC5_13</vt:lpwstr>
  </property>
  <property fmtid="{D5CDD505-2E9C-101B-9397-08002B2CF9AE}" pid="3" name="KSOProductBuildVer">
    <vt:lpwstr>1049-12.2.0.21546</vt:lpwstr>
  </property>
</Properties>
</file>