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 старого компа\D\Все с рабочего стола\ЕИАС\Анучина 2024\Закупки 2024\Автоперевозка 2025\"/>
    </mc:Choice>
  </mc:AlternateContent>
  <bookViews>
    <workbookView xWindow="0" yWindow="0" windowWidth="28800" windowHeight="12435"/>
  </bookViews>
  <sheets>
    <sheet name="НМЦД " sheetId="2" r:id="rId1"/>
  </sheets>
  <calcPr calcId="152511" calcOnSave="0" concurrentCalc="0"/>
</workbook>
</file>

<file path=xl/calcChain.xml><?xml version="1.0" encoding="utf-8"?>
<calcChain xmlns="http://schemas.openxmlformats.org/spreadsheetml/2006/main">
  <c r="M5" i="2" l="1"/>
  <c r="I5" i="2"/>
  <c r="L5" i="2"/>
  <c r="M6" i="2"/>
  <c r="J5" i="2"/>
  <c r="K5" i="2"/>
  <c r="I8" i="2"/>
</calcChain>
</file>

<file path=xl/sharedStrings.xml><?xml version="1.0" encoding="utf-8"?>
<sst xmlns="http://schemas.openxmlformats.org/spreadsheetml/2006/main" count="25" uniqueCount="25">
  <si>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</si>
  <si>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</si>
  <si>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</si>
  <si>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</si>
  <si>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</si>
  <si>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</si>
  <si>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</si>
  <si>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</si>
  <si>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</si>
  <si>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</si>
  <si>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</si>
  <si>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</si>
  <si>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</si>
  <si>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</si>
  <si>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</si>
  <si>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</si>
  <si>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</si>
  <si>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</si>
  <si>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</si>
  <si>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</si>
  <si>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км</t>
  </si>
  <si>
    <t>Услуги перевозки</t>
  </si>
  <si>
    <t>Обоснование начальной (максимальной) цены Договора на услуги перевозки</t>
  </si>
  <si>
    <t xml:space="preserve">При определениеии начальной (максимальной) цены Договора на услуги перевозки применен метод сопоставимых рыночных цен (анализ рынка). </t>
  </si>
  <si>
    <t>Приложение
к конкурсу в электронной форме 
от «___» ________ 202_ г.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</si>
</sst>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="80" zoomScaleNormal="80" workbookViewId="0">
      <selection activeCell="M6" sqref="M6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6.28515625" style="1" customWidth="1"/>
    <col min="14" max="16384" width="9.140625" style="1"/>
  </cols>
  <sheetData>
    <row r="1" spans="1:13" ht="67.5" customHeight="1" x14ac:dyDescent="0.2">
      <c r="I1" s="33" t="s">
        <v>24</v>
      </c>
      <c r="J1" s="32"/>
      <c r="K1" s="32"/>
      <c r="L1" s="32"/>
      <c r="M1" s="32"/>
    </row>
    <row r="2" spans="1:13" ht="39" customHeight="1" x14ac:dyDescent="0.2">
      <c r="A2" s="34" t="s">
        <v>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33.5" customHeight="1" x14ac:dyDescent="0.2">
      <c r="A3" s="36" t="s">
        <v>0</v>
      </c>
      <c r="B3" s="36" t="s">
        <v>1</v>
      </c>
      <c r="C3" s="36" t="s">
        <v>2</v>
      </c>
      <c r="D3" s="36" t="s">
        <v>3</v>
      </c>
      <c r="E3" s="36" t="s">
        <v>17</v>
      </c>
      <c r="F3" s="36" t="s">
        <v>4</v>
      </c>
      <c r="G3" s="36"/>
      <c r="H3" s="36"/>
      <c r="I3" s="38" t="s">
        <v>5</v>
      </c>
      <c r="J3" s="38"/>
      <c r="K3" s="38"/>
      <c r="L3" s="39" t="s">
        <v>6</v>
      </c>
      <c r="M3" s="39"/>
    </row>
    <row r="4" spans="1:13" ht="180" customHeight="1" x14ac:dyDescent="0.2">
      <c r="A4" s="36"/>
      <c r="B4" s="37"/>
      <c r="C4" s="36"/>
      <c r="D4" s="37"/>
      <c r="E4" s="37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19</v>
      </c>
    </row>
    <row r="5" spans="1:13" s="2" customFormat="1" ht="31.5" x14ac:dyDescent="0.25">
      <c r="A5" s="21">
        <v>1</v>
      </c>
      <c r="B5" s="27" t="s">
        <v>21</v>
      </c>
      <c r="C5" s="22" t="s">
        <v>13</v>
      </c>
      <c r="D5" s="28" t="s">
        <v>20</v>
      </c>
      <c r="E5" s="28">
        <v>163080</v>
      </c>
      <c r="F5" s="25">
        <v>7</v>
      </c>
      <c r="G5" s="26">
        <v>8</v>
      </c>
      <c r="H5" s="26">
        <v>7.5</v>
      </c>
      <c r="I5" s="5">
        <f>AVERAGE(F5:H5)</f>
        <v>7.5</v>
      </c>
      <c r="J5" s="6">
        <f>SQRT(((SUM((POWER(H5-I5,2)),(POWER(G5-I5,2)),(POWER(F5-I5,2)))/(COLUMNS(F5:H5)-1))))</f>
        <v>0.5</v>
      </c>
      <c r="K5" s="6">
        <f>J5/I5*100</f>
        <v>6.666666666666667</v>
      </c>
      <c r="L5" s="7">
        <f>ROUND(I5,2)</f>
        <v>7.5</v>
      </c>
      <c r="M5" s="7">
        <f>L5*E5</f>
        <v>1223100</v>
      </c>
    </row>
    <row r="6" spans="1:13" s="2" customFormat="1" ht="21" customHeight="1" x14ac:dyDescent="0.25">
      <c r="A6" s="3"/>
      <c r="B6" s="24"/>
      <c r="C6" s="4"/>
      <c r="D6" s="23"/>
      <c r="E6" s="24"/>
      <c r="F6" s="18"/>
      <c r="G6" s="18"/>
      <c r="H6" s="18"/>
      <c r="I6" s="18"/>
      <c r="J6" s="18"/>
      <c r="K6" s="18"/>
      <c r="L6" s="18"/>
      <c r="M6" s="18">
        <f>SUM(M5:M5)</f>
        <v>1223100</v>
      </c>
    </row>
    <row r="7" spans="1:13" s="2" customFormat="1" ht="21" customHeight="1" x14ac:dyDescent="0.25">
      <c r="A7" s="3"/>
    </row>
    <row r="8" spans="1:13" ht="15.75" customHeight="1" x14ac:dyDescent="0.2">
      <c r="A8" s="29" t="s">
        <v>11</v>
      </c>
      <c r="B8" s="29"/>
      <c r="C8" s="29"/>
      <c r="D8" s="29"/>
      <c r="E8" s="29"/>
      <c r="F8" s="29"/>
      <c r="G8" s="29"/>
      <c r="H8" s="29"/>
      <c r="I8" s="19">
        <f>M6</f>
        <v>1223100</v>
      </c>
      <c r="J8" s="8" t="s">
        <v>12</v>
      </c>
      <c r="K8" s="20" t="s">
        <v>18</v>
      </c>
      <c r="L8" s="8"/>
      <c r="M8" s="9"/>
    </row>
    <row r="9" spans="1:13" ht="36" customHeight="1" x14ac:dyDescent="0.25">
      <c r="A9" s="30" t="s">
        <v>23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15.75" x14ac:dyDescent="0.25">
      <c r="A10" s="32"/>
      <c r="B10" s="32"/>
      <c r="C10" s="32"/>
      <c r="D10" s="32"/>
      <c r="E10" s="10"/>
      <c r="F10" s="11"/>
      <c r="G10" s="12"/>
      <c r="H10" s="13"/>
      <c r="I10" s="14"/>
      <c r="J10" s="14"/>
      <c r="K10" s="14"/>
      <c r="L10" s="14"/>
      <c r="M10" s="14"/>
    </row>
    <row r="11" spans="1:13" ht="15.7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4" spans="1:13" x14ac:dyDescent="0.2">
      <c r="I14" s="15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111</cp:lastModifiedBy>
  <cp:revision>3</cp:revision>
  <cp:lastPrinted>2025-06-27T09:15:42Z</cp:lastPrinted>
  <dcterms:created xsi:type="dcterms:W3CDTF">2014-05-19T23:28:21Z</dcterms:created>
  <dcterms:modified xsi:type="dcterms:W3CDTF">2025-06-27T09:15:46Z</dcterms:modified>
</cp:coreProperties>
</file>