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нька\Desktop\Торги онлайн\Свой способ - Запрос цен\225-ГСМ МЗ\"/>
    </mc:Choice>
  </mc:AlternateContent>
  <bookViews>
    <workbookView xWindow="0" yWindow="0" windowWidth="15345" windowHeight="3075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O8" i="1" l="1"/>
  <c r="K6" i="1" l="1"/>
  <c r="N6" i="1" s="1"/>
  <c r="O6" i="1" s="1"/>
  <c r="K7" i="1"/>
  <c r="N7" i="1" s="1"/>
  <c r="O7" i="1" s="1"/>
  <c r="L7" i="1" l="1"/>
  <c r="M7" i="1" s="1"/>
  <c r="L6" i="1"/>
  <c r="M6" i="1" s="1"/>
  <c r="K5" i="1"/>
  <c r="L5" i="1" s="1"/>
  <c r="M5" i="1" s="1"/>
  <c r="N5" i="1" l="1"/>
  <c r="O5" i="1" s="1"/>
  <c r="K10" i="1" s="1"/>
</calcChain>
</file>

<file path=xl/sharedStrings.xml><?xml version="1.0" encoding="utf-8"?>
<sst xmlns="http://schemas.openxmlformats.org/spreadsheetml/2006/main" count="32" uniqueCount="28">
  <si>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</si>
  <si>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</si>
  <si>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</si>
  <si>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</si>
  <si>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</si>
  <si>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</si>
  <si>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</si>
  <si>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</si>
  <si>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</si>
  <si>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</si>
  <si>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</si>
  <si>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</si>
  <si>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</si>
  <si>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</si>
  <si>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</si>
  <si>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</si>
  <si>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</si>
  <si>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</si>
  <si>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</si>
  <si>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</si>
  <si>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поставку ГСМ применен метод сопоставимых рыночных цен (анализ рынка). </t>
  </si>
  <si>
    <t>в соответствии с ТЗ</t>
  </si>
  <si>
    <t>л</t>
  </si>
  <si>
    <t>Приложение № 2
к извещению о проведении малой закупки в электронной форме 
от «___» __________ 202_ г. № ______</t>
  </si>
  <si>
    <t>Обоснование начальной (максимальной) цены Договора на поставку горюче-смазочных материалов (ГСМ) на 2025 год</t>
  </si>
  <si>
    <t>Бензин автомобильный АИ-92</t>
  </si>
  <si>
    <t>Бензин автомобильный АИ-95</t>
  </si>
  <si>
    <t>Дизельное топливо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</si>
</sst>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5" workbookViewId="0">
      <selection activeCell="O9" sqref="O9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6" t="s">
        <v>23</v>
      </c>
      <c r="L1" s="26"/>
      <c r="M1" s="26"/>
      <c r="N1" s="26"/>
      <c r="O1" s="26"/>
    </row>
    <row r="2" spans="1:15" ht="39" customHeight="1" x14ac:dyDescent="0.2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9" customHeight="1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/>
      <c r="H3" s="28"/>
      <c r="I3" s="2"/>
      <c r="J3" s="2"/>
      <c r="K3" s="29" t="s">
        <v>6</v>
      </c>
      <c r="L3" s="29"/>
      <c r="M3" s="29"/>
      <c r="N3" s="30" t="s">
        <v>7</v>
      </c>
      <c r="O3" s="30"/>
    </row>
    <row r="4" spans="1:15" ht="144" customHeight="1" thickBot="1" x14ac:dyDescent="0.25">
      <c r="A4" s="28"/>
      <c r="B4" s="28"/>
      <c r="C4" s="28"/>
      <c r="D4" s="28"/>
      <c r="E4" s="28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2.25" thickBot="1" x14ac:dyDescent="0.3">
      <c r="A5" s="5">
        <v>1</v>
      </c>
      <c r="B5" s="31" t="s">
        <v>25</v>
      </c>
      <c r="C5" s="23" t="s">
        <v>21</v>
      </c>
      <c r="D5" s="22" t="s">
        <v>22</v>
      </c>
      <c r="E5" s="34">
        <v>45000</v>
      </c>
      <c r="F5" s="9">
        <v>58.4</v>
      </c>
      <c r="G5" s="9">
        <v>61</v>
      </c>
      <c r="H5" s="9">
        <v>61.5</v>
      </c>
      <c r="I5" s="9"/>
      <c r="J5" s="9"/>
      <c r="K5" s="9">
        <f t="shared" ref="K5:K7" si="0">AVERAGE(F5:H5)</f>
        <v>60.300000000000004</v>
      </c>
      <c r="L5" s="11">
        <f t="shared" ref="L5:L7" si="1">SQRT(((SUM((POWER(H5-K5,2)),(POWER(G5-K5,2)),(POWER(F5-K5,2)))/(COLUMNS(F5:H5)-1))))</f>
        <v>1.6643316977093245</v>
      </c>
      <c r="M5" s="11">
        <f t="shared" ref="M5:M7" si="2">L5/K5*100</f>
        <v>2.7600857341779839</v>
      </c>
      <c r="N5" s="12">
        <f t="shared" ref="N5:N7" si="3">K5</f>
        <v>60.300000000000004</v>
      </c>
      <c r="O5" s="12">
        <f t="shared" ref="O5:O7" si="4">N5*E5</f>
        <v>2713500</v>
      </c>
    </row>
    <row r="6" spans="1:15" s="4" customFormat="1" ht="32.25" thickBot="1" x14ac:dyDescent="0.3">
      <c r="A6" s="5">
        <v>2</v>
      </c>
      <c r="B6" s="32" t="s">
        <v>26</v>
      </c>
      <c r="C6" s="23" t="s">
        <v>21</v>
      </c>
      <c r="D6" s="22" t="s">
        <v>22</v>
      </c>
      <c r="E6" s="35">
        <v>3000</v>
      </c>
      <c r="F6" s="9">
        <v>63.15</v>
      </c>
      <c r="G6" s="9">
        <v>67.7</v>
      </c>
      <c r="H6" s="9">
        <v>68</v>
      </c>
      <c r="I6" s="9"/>
      <c r="J6" s="9"/>
      <c r="K6" s="9">
        <f t="shared" si="0"/>
        <v>66.283333333333331</v>
      </c>
      <c r="L6" s="11">
        <f t="shared" si="1"/>
        <v>2.7176889692040445</v>
      </c>
      <c r="M6" s="11">
        <f t="shared" si="2"/>
        <v>4.1001090810219427</v>
      </c>
      <c r="N6" s="12">
        <f t="shared" si="3"/>
        <v>66.283333333333331</v>
      </c>
      <c r="O6" s="12">
        <f t="shared" si="4"/>
        <v>198850</v>
      </c>
    </row>
    <row r="7" spans="1:15" s="4" customFormat="1" ht="32.25" thickBot="1" x14ac:dyDescent="0.3">
      <c r="A7" s="5">
        <v>3</v>
      </c>
      <c r="B7" s="33" t="s">
        <v>27</v>
      </c>
      <c r="C7" s="23" t="s">
        <v>21</v>
      </c>
      <c r="D7" s="22" t="s">
        <v>22</v>
      </c>
      <c r="E7" s="35">
        <v>40000</v>
      </c>
      <c r="F7" s="9">
        <v>76.58</v>
      </c>
      <c r="G7" s="9">
        <v>83</v>
      </c>
      <c r="H7" s="9">
        <v>83.5</v>
      </c>
      <c r="I7" s="9"/>
      <c r="J7" s="9"/>
      <c r="K7" s="9">
        <f t="shared" si="0"/>
        <v>81.026666666666657</v>
      </c>
      <c r="L7" s="11">
        <f t="shared" si="1"/>
        <v>3.8590326939964297</v>
      </c>
      <c r="M7" s="11">
        <f t="shared" si="2"/>
        <v>4.7626699366419656</v>
      </c>
      <c r="N7" s="12">
        <f t="shared" si="3"/>
        <v>81.026666666666657</v>
      </c>
      <c r="O7" s="12">
        <f t="shared" si="4"/>
        <v>3241066.666666666</v>
      </c>
    </row>
    <row r="8" spans="1:15" s="4" customFormat="1" ht="21" customHeight="1" x14ac:dyDescent="0.25">
      <c r="A8" s="5"/>
      <c r="B8" s="8"/>
      <c r="C8" s="6"/>
      <c r="D8" s="7"/>
      <c r="E8" s="8"/>
      <c r="F8" s="9"/>
      <c r="G8" s="10"/>
      <c r="H8" s="9"/>
      <c r="I8" s="9"/>
      <c r="J8" s="9"/>
      <c r="K8" s="9"/>
      <c r="L8" s="11"/>
      <c r="M8" s="11"/>
      <c r="N8" s="12"/>
      <c r="O8" s="12">
        <f>SUM(O5:O7)</f>
        <v>6153416.666666666</v>
      </c>
    </row>
    <row r="9" spans="1:15" s="4" customFormat="1" ht="21" customHeight="1" x14ac:dyDescent="0.25">
      <c r="A9" s="5"/>
    </row>
    <row r="10" spans="1:15" ht="15.75" customHeight="1" x14ac:dyDescent="0.2">
      <c r="A10" s="24" t="s">
        <v>18</v>
      </c>
      <c r="B10" s="24"/>
      <c r="C10" s="24"/>
      <c r="D10" s="24"/>
      <c r="E10" s="24"/>
      <c r="F10" s="24"/>
      <c r="G10" s="24"/>
      <c r="H10" s="24"/>
      <c r="I10" s="13"/>
      <c r="J10" s="13"/>
      <c r="K10" s="12">
        <f>O8</f>
        <v>6153416.666666666</v>
      </c>
      <c r="L10" s="14" t="s">
        <v>19</v>
      </c>
      <c r="M10" s="14"/>
      <c r="N10" s="14"/>
      <c r="O10" s="15"/>
    </row>
    <row r="11" spans="1:15" ht="15.75" customHeight="1" x14ac:dyDescent="0.25">
      <c r="A11" s="25" t="s">
        <v>20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15.75" x14ac:dyDescent="0.25">
      <c r="A12" s="26"/>
      <c r="B12" s="26"/>
      <c r="C12" s="26"/>
      <c r="D12" s="26"/>
      <c r="E12" s="16"/>
      <c r="F12" s="17"/>
      <c r="G12" s="18"/>
      <c r="H12" s="19"/>
      <c r="I12" s="19"/>
      <c r="J12" s="19"/>
      <c r="K12" s="20"/>
      <c r="L12" s="20"/>
      <c r="M12" s="20"/>
      <c r="N12" s="20"/>
      <c r="O12" s="20"/>
    </row>
    <row r="13" spans="1:15" ht="15.7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5.7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6" spans="1:15" x14ac:dyDescent="0.2">
      <c r="K16" s="21"/>
    </row>
  </sheetData>
  <mergeCells count="13">
    <mergeCell ref="A10:H10"/>
    <mergeCell ref="A11:O11"/>
    <mergeCell ref="A12:D12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Оленька</cp:lastModifiedBy>
  <cp:revision>3</cp:revision>
  <dcterms:created xsi:type="dcterms:W3CDTF">2014-05-19T23:28:21Z</dcterms:created>
  <dcterms:modified xsi:type="dcterms:W3CDTF">2025-06-23T05:25:28Z</dcterms:modified>
</cp:coreProperties>
</file>