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1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N72" i="1" l="1"/>
  <c r="I16" i="1" l="1"/>
  <c r="K16" i="1"/>
  <c r="M16" i="1"/>
  <c r="N16" i="1" s="1"/>
  <c r="I17" i="1"/>
  <c r="K17" i="1"/>
  <c r="M17" i="1"/>
  <c r="N17" i="1" s="1"/>
  <c r="I18" i="1"/>
  <c r="K18" i="1"/>
  <c r="M18" i="1"/>
  <c r="N18" i="1" s="1"/>
  <c r="I19" i="1"/>
  <c r="L19" i="1" s="1"/>
  <c r="K19" i="1"/>
  <c r="M19" i="1"/>
  <c r="N19" i="1" s="1"/>
  <c r="I20" i="1"/>
  <c r="K20" i="1"/>
  <c r="M20" i="1"/>
  <c r="N20" i="1"/>
  <c r="I21" i="1"/>
  <c r="K21" i="1"/>
  <c r="M21" i="1"/>
  <c r="N21" i="1" s="1"/>
  <c r="I22" i="1"/>
  <c r="K22" i="1"/>
  <c r="M22" i="1"/>
  <c r="N22" i="1" s="1"/>
  <c r="I23" i="1"/>
  <c r="K23" i="1"/>
  <c r="M23" i="1"/>
  <c r="N23" i="1" s="1"/>
  <c r="I24" i="1"/>
  <c r="K24" i="1"/>
  <c r="M24" i="1"/>
  <c r="N24" i="1" s="1"/>
  <c r="I25" i="1"/>
  <c r="L25" i="1" s="1"/>
  <c r="K25" i="1"/>
  <c r="M25" i="1"/>
  <c r="N25" i="1" s="1"/>
  <c r="I26" i="1"/>
  <c r="L26" i="1" s="1"/>
  <c r="K26" i="1"/>
  <c r="M26" i="1"/>
  <c r="N26" i="1" s="1"/>
  <c r="I27" i="1"/>
  <c r="K27" i="1"/>
  <c r="M27" i="1"/>
  <c r="N27" i="1"/>
  <c r="I28" i="1"/>
  <c r="K28" i="1"/>
  <c r="M28" i="1"/>
  <c r="N28" i="1" s="1"/>
  <c r="I29" i="1"/>
  <c r="K29" i="1"/>
  <c r="M29" i="1"/>
  <c r="N29" i="1" s="1"/>
  <c r="I30" i="1"/>
  <c r="K30" i="1"/>
  <c r="M30" i="1"/>
  <c r="N30" i="1" s="1"/>
  <c r="I31" i="1"/>
  <c r="L31" i="1" s="1"/>
  <c r="K31" i="1"/>
  <c r="M31" i="1"/>
  <c r="N31" i="1" s="1"/>
  <c r="I32" i="1"/>
  <c r="K32" i="1"/>
  <c r="M32" i="1"/>
  <c r="N32" i="1" s="1"/>
  <c r="I33" i="1"/>
  <c r="L33" i="1" s="1"/>
  <c r="K33" i="1"/>
  <c r="M33" i="1"/>
  <c r="N33" i="1" s="1"/>
  <c r="I34" i="1"/>
  <c r="K34" i="1"/>
  <c r="M34" i="1"/>
  <c r="N34" i="1" s="1"/>
  <c r="I35" i="1"/>
  <c r="K35" i="1"/>
  <c r="M35" i="1"/>
  <c r="N35" i="1" s="1"/>
  <c r="I36" i="1"/>
  <c r="K36" i="1"/>
  <c r="M36" i="1"/>
  <c r="N36" i="1"/>
  <c r="I37" i="1"/>
  <c r="K37" i="1"/>
  <c r="M37" i="1"/>
  <c r="N37" i="1"/>
  <c r="I38" i="1"/>
  <c r="K38" i="1"/>
  <c r="M38" i="1"/>
  <c r="N38" i="1" s="1"/>
  <c r="I39" i="1"/>
  <c r="K39" i="1"/>
  <c r="L39" i="1"/>
  <c r="M39" i="1"/>
  <c r="N39" i="1"/>
  <c r="I40" i="1"/>
  <c r="K40" i="1"/>
  <c r="M40" i="1"/>
  <c r="N40" i="1"/>
  <c r="I41" i="1"/>
  <c r="K41" i="1"/>
  <c r="M41" i="1"/>
  <c r="N41" i="1" s="1"/>
  <c r="I42" i="1"/>
  <c r="L42" i="1" s="1"/>
  <c r="K42" i="1"/>
  <c r="M42" i="1"/>
  <c r="N42" i="1" s="1"/>
  <c r="I43" i="1"/>
  <c r="K43" i="1"/>
  <c r="M43" i="1"/>
  <c r="N43" i="1"/>
  <c r="I44" i="1"/>
  <c r="K44" i="1"/>
  <c r="M44" i="1"/>
  <c r="N44" i="1" s="1"/>
  <c r="I45" i="1"/>
  <c r="K45" i="1"/>
  <c r="M45" i="1"/>
  <c r="N45" i="1" s="1"/>
  <c r="I46" i="1"/>
  <c r="K46" i="1"/>
  <c r="L46" i="1" s="1"/>
  <c r="M46" i="1"/>
  <c r="N46" i="1" s="1"/>
  <c r="I47" i="1"/>
  <c r="L47" i="1" s="1"/>
  <c r="K47" i="1"/>
  <c r="M47" i="1"/>
  <c r="N47" i="1" s="1"/>
  <c r="I48" i="1"/>
  <c r="K48" i="1"/>
  <c r="M48" i="1"/>
  <c r="N48" i="1" s="1"/>
  <c r="I49" i="1"/>
  <c r="L49" i="1" s="1"/>
  <c r="K49" i="1"/>
  <c r="M49" i="1"/>
  <c r="N49" i="1" s="1"/>
  <c r="I50" i="1"/>
  <c r="K50" i="1"/>
  <c r="M50" i="1"/>
  <c r="N50" i="1" s="1"/>
  <c r="I51" i="1"/>
  <c r="K51" i="1"/>
  <c r="M51" i="1"/>
  <c r="N51" i="1" s="1"/>
  <c r="I52" i="1"/>
  <c r="K52" i="1"/>
  <c r="M52" i="1"/>
  <c r="N52" i="1"/>
  <c r="I53" i="1"/>
  <c r="K53" i="1"/>
  <c r="M53" i="1"/>
  <c r="N53" i="1"/>
  <c r="I54" i="1"/>
  <c r="K54" i="1"/>
  <c r="M54" i="1"/>
  <c r="N54" i="1" s="1"/>
  <c r="I55" i="1"/>
  <c r="K55" i="1"/>
  <c r="M55" i="1"/>
  <c r="N55" i="1" s="1"/>
  <c r="I56" i="1"/>
  <c r="L56" i="1" s="1"/>
  <c r="K56" i="1"/>
  <c r="M56" i="1"/>
  <c r="N56" i="1" s="1"/>
  <c r="I57" i="1"/>
  <c r="K57" i="1"/>
  <c r="M57" i="1"/>
  <c r="N57" i="1" s="1"/>
  <c r="I58" i="1"/>
  <c r="L58" i="1" s="1"/>
  <c r="K58" i="1"/>
  <c r="M58" i="1"/>
  <c r="N58" i="1" s="1"/>
  <c r="I59" i="1"/>
  <c r="K59" i="1"/>
  <c r="M59" i="1"/>
  <c r="N59" i="1" s="1"/>
  <c r="I60" i="1"/>
  <c r="K60" i="1"/>
  <c r="M60" i="1"/>
  <c r="N60" i="1" s="1"/>
  <c r="I61" i="1"/>
  <c r="K61" i="1"/>
  <c r="M61" i="1"/>
  <c r="N61" i="1" s="1"/>
  <c r="I62" i="1"/>
  <c r="L62" i="1" s="1"/>
  <c r="K62" i="1"/>
  <c r="M62" i="1"/>
  <c r="N62" i="1" s="1"/>
  <c r="I63" i="1"/>
  <c r="K63" i="1"/>
  <c r="M63" i="1"/>
  <c r="N63" i="1" s="1"/>
  <c r="I64" i="1"/>
  <c r="K64" i="1"/>
  <c r="M64" i="1"/>
  <c r="N64" i="1" s="1"/>
  <c r="I65" i="1"/>
  <c r="K65" i="1"/>
  <c r="M65" i="1"/>
  <c r="N65" i="1"/>
  <c r="I66" i="1"/>
  <c r="K66" i="1"/>
  <c r="M66" i="1"/>
  <c r="N66" i="1" s="1"/>
  <c r="I67" i="1"/>
  <c r="K67" i="1"/>
  <c r="M67" i="1"/>
  <c r="N67" i="1" s="1"/>
  <c r="I68" i="1"/>
  <c r="K68" i="1"/>
  <c r="M68" i="1"/>
  <c r="N68" i="1" s="1"/>
  <c r="I69" i="1"/>
  <c r="K69" i="1"/>
  <c r="M69" i="1"/>
  <c r="N69" i="1" s="1"/>
  <c r="I70" i="1"/>
  <c r="K70" i="1"/>
  <c r="M70" i="1"/>
  <c r="N70" i="1" s="1"/>
  <c r="I71" i="1"/>
  <c r="L71" i="1" s="1"/>
  <c r="K71" i="1"/>
  <c r="M71" i="1"/>
  <c r="N71" i="1" s="1"/>
  <c r="I10" i="1"/>
  <c r="K10" i="1"/>
  <c r="M10" i="1"/>
  <c r="N10" i="1" s="1"/>
  <c r="I11" i="1"/>
  <c r="K11" i="1"/>
  <c r="M11" i="1"/>
  <c r="N11" i="1" s="1"/>
  <c r="I12" i="1"/>
  <c r="K12" i="1"/>
  <c r="M12" i="1"/>
  <c r="N12" i="1" s="1"/>
  <c r="I13" i="1"/>
  <c r="K13" i="1"/>
  <c r="M13" i="1"/>
  <c r="N13" i="1"/>
  <c r="I14" i="1"/>
  <c r="K14" i="1"/>
  <c r="M14" i="1"/>
  <c r="N14" i="1" s="1"/>
  <c r="I15" i="1"/>
  <c r="K15" i="1"/>
  <c r="M15" i="1"/>
  <c r="N15" i="1" s="1"/>
  <c r="M9" i="1"/>
  <c r="N9" i="1" s="1"/>
  <c r="K9" i="1"/>
  <c r="I9" i="1"/>
  <c r="L67" i="1" l="1"/>
  <c r="L22" i="1"/>
  <c r="L70" i="1"/>
  <c r="L69" i="1"/>
  <c r="L68" i="1"/>
  <c r="L66" i="1"/>
  <c r="L65" i="1"/>
  <c r="L64" i="1"/>
  <c r="L63" i="1"/>
  <c r="L61" i="1"/>
  <c r="L60" i="1"/>
  <c r="L59" i="1"/>
  <c r="L57" i="1"/>
  <c r="L55" i="1"/>
  <c r="L54" i="1"/>
  <c r="L53" i="1"/>
  <c r="L52" i="1"/>
  <c r="L51" i="1"/>
  <c r="L50" i="1"/>
  <c r="L48" i="1"/>
  <c r="L45" i="1"/>
  <c r="L44" i="1"/>
  <c r="L43" i="1"/>
  <c r="L41" i="1"/>
  <c r="L40" i="1"/>
  <c r="L38" i="1"/>
  <c r="L37" i="1"/>
  <c r="L36" i="1"/>
  <c r="L35" i="1"/>
  <c r="L34" i="1"/>
  <c r="L32" i="1"/>
  <c r="L30" i="1"/>
  <c r="L29" i="1"/>
  <c r="L28" i="1"/>
  <c r="L27" i="1"/>
  <c r="L24" i="1"/>
  <c r="L23" i="1"/>
  <c r="L21" i="1"/>
  <c r="L20" i="1"/>
  <c r="L18" i="1"/>
  <c r="L17" i="1"/>
  <c r="L16" i="1"/>
  <c r="L15" i="1"/>
  <c r="L14" i="1"/>
  <c r="L13" i="1"/>
  <c r="L11" i="1"/>
  <c r="L10" i="1"/>
  <c r="L12" i="1"/>
  <c r="L9" i="1"/>
  <c r="G72" i="1"/>
</calcChain>
</file>

<file path=xl/sharedStrings.xml><?xml version="1.0" encoding="utf-8"?>
<sst xmlns="http://schemas.openxmlformats.org/spreadsheetml/2006/main" count="393" uniqueCount="246">
  <si>
    <t>Начальная (максимальная) цена договора</t>
  </si>
  <si>
    <t>№ п/п</t>
  </si>
  <si>
    <t>Наименование товара, работ, услуг</t>
  </si>
  <si>
    <t>Объем</t>
  </si>
  <si>
    <t>Источник №1</t>
  </si>
  <si>
    <t>Источник №2</t>
  </si>
  <si>
    <t>Источник №3</t>
  </si>
  <si>
    <t>Средн. арифм.</t>
  </si>
  <si>
    <t>Кол-во знач.</t>
  </si>
  <si>
    <t>Сред.квадр.откл. σ=</t>
  </si>
  <si>
    <t>Коэфф вариации V=</t>
  </si>
  <si>
    <t>Совокупность значений</t>
  </si>
  <si>
    <t>Рыночная стоимость</t>
  </si>
  <si>
    <t>Ед.изм.</t>
  </si>
  <si>
    <t>Кол-во</t>
  </si>
  <si>
    <t>Цена за ед.изм.</t>
  </si>
  <si>
    <t>Расчет НМЦК:</t>
  </si>
  <si>
    <t>НМЦК методом сопоставимых рыночных цен (анализа рынка) определяется по формуле: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</si>
  <si>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</si>
  <si>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</si>
  <si>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</si>
  <si>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где:
  - НМЦК, определяемая методом сопоставимых рыночных цен (анализа рынка);
</t>
  </si>
  <si>
    <t>Наименование объекта закупки</t>
  </si>
  <si>
    <t>Обоснование начальной (максимальной) цены договора</t>
  </si>
  <si>
    <t>Используемый метод определения НМЦК с обоснованием</t>
  </si>
  <si>
    <t>Начальная (максимальная) цена договора сформирована методом сопоставимых рыночных цен (анализа рынка) на основании Положения о закупке товаров, работ, услуг, утвержденным Приказом Муниципального Унитарного Предприятия "Междуреченский Водоканал" от 04.12.2018 г. № 1.
Цена договора определена и обоснована посредством применения метода сопоставимых рыночных цен (анализа рынка) путем анализа рыночных цен, предложенных поставщиками в виде коммерческих предложений, и рассчитана в целях выявления предложений, соответствующих установленным требованиям к товарам по определенным параметрам.</t>
  </si>
  <si>
    <r>
      <rPr>
        <i/>
        <sz val="12"/>
        <color rgb="FF000000"/>
        <rFont val="Times New Roman"/>
        <family val="1"/>
        <charset val="204"/>
      </rPr>
      <t>ц</t>
    </r>
    <r>
      <rPr>
        <sz val="12"/>
        <color rgb="FF000000"/>
        <rFont val="Times New Roman"/>
        <family val="1"/>
        <charset val="204"/>
      </rPr>
      <t>i-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  </r>
  </si>
  <si>
    <t xml:space="preserve">Начальная (максимальная) цена договора составляет: 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</si>
  <si>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</si>
  <si>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</si>
  <si>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</si>
  <si>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</si>
  <si>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</si>
  <si>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</si>
  <si>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</si>
  <si>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</si>
  <si>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</si>
  <si>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</si>
  <si>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</si>
  <si>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</si>
  <si>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</si>
  <si>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</si>
  <si>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</si>
  <si>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</si>
  <si>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</si>
  <si>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</si>
  <si>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</si>
  <si>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</si>
  <si>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</si>
  <si>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</si>
  <si>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</si>
  <si>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</si>
  <si>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</si>
  <si>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</si>
  <si>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</si>
  <si>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</si>
  <si>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</si>
  <si>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</si>
  <si>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</si>
  <si>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</si>
  <si>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</si>
  <si>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</si>
  <si>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</si>
  <si>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</si>
  <si>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</si>
  <si>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</si>
  <si>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</si>
  <si>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</si>
  <si>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</si>
  <si>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</si>
  <si>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</si>
  <si>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</si>
  <si>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</si>
  <si>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</si>
  <si>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</si>
  <si>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</si>
  <si>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</si>
  <si>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</si>
  <si>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</si>
  <si>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</si>
  <si>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</si>
  <si>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</si>
  <si>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</si>
  <si>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</si>
  <si>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</si>
  <si>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</si>
  <si>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</si>
  <si>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</si>
  <si>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</si>
  <si>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</si>
  <si>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</si>
  <si>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</si>
  <si>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</si>
  <si>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шт</t>
  </si>
  <si>
    <t>1</t>
  </si>
  <si>
    <t>2</t>
  </si>
  <si>
    <t>3</t>
  </si>
  <si>
    <t>4</t>
  </si>
  <si>
    <t>Бюретка 1-1-2-25-0,1 с краном ГОСТ 29251-91</t>
  </si>
  <si>
    <t>Бюретка 1-1-2-10-0,05 с краном с резьб уплот ГОСТ 29251-91</t>
  </si>
  <si>
    <t>Воронка делит. ВД-1-250 цилиндрич.</t>
  </si>
  <si>
    <t>Воронка делит. ВД-1-1000-29/32  цилиндрич. (Клин)</t>
  </si>
  <si>
    <t>Воронка В-36-50 ГОСТ 25336-82</t>
  </si>
  <si>
    <t>Воронка В-56-80 ГОСТ 25336-82</t>
  </si>
  <si>
    <t>Воронка В-75-110 ГОСТ 25336-82</t>
  </si>
  <si>
    <t>Воронка В-100-150 ГОСТ 25336-82</t>
  </si>
  <si>
    <t>Колба П-1-250-29/32 ТС ГОСТ 25336-82 (Клин)</t>
  </si>
  <si>
    <t>Колба Кн-1-250-29/32 со шкалой</t>
  </si>
  <si>
    <t>Колба Кн-1-100-29/32 со шкалой</t>
  </si>
  <si>
    <t>Колба Кн-1-500-29/32 со шкалой (НДС-10%)</t>
  </si>
  <si>
    <t>Колба мерная 1-250-2 ГОСТ 1770-74 (НДС 10%)</t>
  </si>
  <si>
    <t>Колба мерная 2а-1000-2 с пробкой (НДС-10%) ГОСТ 1770-74</t>
  </si>
  <si>
    <t>Колба мерная 2а-500-2 (НДС-10%)</t>
  </si>
  <si>
    <t>Колба мерная КМ-2-200-2-14/23 с пришл. пробкой (НДС-10%) ГОСТ 1770-74</t>
  </si>
  <si>
    <t>Колба мерная КМ-2-100-2 с пришл пробкой 12/21 ГОСТ 1770-74 (НДС-10%)</t>
  </si>
  <si>
    <t>Колба мерная КМ-2-50-2 с пришл. пробкой 10/19 ГСОТ 1770-74</t>
  </si>
  <si>
    <t>Колба П-1-1000-29/32 (НДС-10%)</t>
  </si>
  <si>
    <t>Палочка стеклянная L=220 мм</t>
  </si>
  <si>
    <t>Пипетка 1-1-2-1 частичный слив ГОСТ 29228-91</t>
  </si>
  <si>
    <t>Пипетка 1-1-2-2 градуиров частичный слив ГОСТ 29228-91 (НДС-10%)</t>
  </si>
  <si>
    <t>Пипетка 1-2-2-10 с расш.град на частичный слив ГОСТ 29227-91</t>
  </si>
  <si>
    <t>Пипетка 2-2-2-10  градуиров., полный слив ГОСТ 29227-91</t>
  </si>
  <si>
    <t>Пипетка Мора 2-2-5 с одной отметкой ГОСТ 29169-91 (НДС 10%)</t>
  </si>
  <si>
    <t>Пипетка Мора 2-2-10 с одной отметкой ГОСТ 29169-91</t>
  </si>
  <si>
    <t>Пипетка Мора 2-2-20 с одной отметкой ГОСТ 29169-91</t>
  </si>
  <si>
    <t>Пипетка Мора 2-2-25 с одной отметкой ГОСТ 29169-91</t>
  </si>
  <si>
    <t>Пробка стеклянная КШ 29/32 массивная</t>
  </si>
  <si>
    <t>Пробирка ПМ-2-25-14/23 мерная со шлифом с пробкой ГОСТ 1770-74 (НДС 10%)</t>
  </si>
  <si>
    <t>Стакан В-1-50 ТС со шкалой и носиком ГОСТ 25336-82</t>
  </si>
  <si>
    <t>Стакан В-1-100 ТУ со шкалой (НДС-10%)</t>
  </si>
  <si>
    <t>Стакан В-1-250 со шкалой ТС (НДС-10%)</t>
  </si>
  <si>
    <t>Стакан В-1-400 ТС со шкалой (НДС-10%)</t>
  </si>
  <si>
    <t>Стакан В-1-600 ТС со шкалой (НДС 10%)</t>
  </si>
  <si>
    <t>Стакан В-1-1000 со шкалой (НДС-10%)</t>
  </si>
  <si>
    <t>Стакан Н-1-1000 со  шкалой (НДС-10%)</t>
  </si>
  <si>
    <t>Стакан Н-1-2000 со шкалой (НДС 10%)</t>
  </si>
  <si>
    <t>Стакан Н-1-250 со шкалой (НДС-10%)</t>
  </si>
  <si>
    <t>Стакан Н-1-400 со шкалой</t>
  </si>
  <si>
    <t>Холодильник ХШ-1-300-29/32</t>
  </si>
  <si>
    <t>Холодильник ХШ-3-300-14/23</t>
  </si>
  <si>
    <t>Цилиндр мерный 3-25-2 со шкалой (НДС 10%) ГОСТ 1770-74</t>
  </si>
  <si>
    <t>Цилиндр мерный 3-50-2 ( с дел) ГОСТ 1770-74</t>
  </si>
  <si>
    <t>Цилиндр мерный 3-100-2 ГОСТ 1770-74 (НДС 10%)</t>
  </si>
  <si>
    <t>Цилиндр мерный 1-25-2 с нос и стекл основ ГОСТ 1770-74 (НДС 10%)</t>
  </si>
  <si>
    <t>Цилиндр мерный 1-50-2 с нос и стекл основ ГОСТ 1770-74 (НДС 10%)</t>
  </si>
  <si>
    <t>Цилиндр мерный 2-100-2 стекл осн с пришл проб ГОСТ 1770-74 (НДС 10%)</t>
  </si>
  <si>
    <t>Цилиндр мерный 1-500-2 с нос и стекл основ ГОСТ 1770-74 (НДС-10%)</t>
  </si>
  <si>
    <t>Цилиндр мерный 1-1000-2 с нос и стекл основ ГОСТ 1770-74</t>
  </si>
  <si>
    <t>Цилиндр мерный 2-50-2 стекл осн с пришл проб ГОСТ 1770-74 (НДС 10%)</t>
  </si>
  <si>
    <t>Чаша Петри п/с  д=60мм</t>
  </si>
  <si>
    <t>Чаша Петри п/с, д=90мм, полистирол, высота 14 мм, 1 секционная, стерильные, Фасовка 20 шт/уп, 480 шт</t>
  </si>
  <si>
    <t>Чаша Петри ЧМ 100*20 мм толщ ст.3 мм</t>
  </si>
  <si>
    <t>Чаша выпарительная №3</t>
  </si>
  <si>
    <t>Шпатель бактериологический Дригальского, Бактер (BR-005)</t>
  </si>
  <si>
    <t>Стаканчик для взвешивания СВ 34/12 ГОСТ 25336-82</t>
  </si>
  <si>
    <t>Пипетка 1-2-2-5 с расш.град на частичный слив ГОСТ 29227-91</t>
  </si>
  <si>
    <t>Холодильник ХПТ-3-400 ХС</t>
  </si>
  <si>
    <t>Воронка делит.  шарообразная ВД-1-1000-29/32</t>
  </si>
  <si>
    <t>Колба мерная 1кл. 1- 100 ГОСТ 1770-74</t>
  </si>
  <si>
    <t>колба мерная 1 кл 1-200 ГОСТ 1770</t>
  </si>
  <si>
    <t>Колба мерная 1 кл.1-250  ГОСТ 1770-74</t>
  </si>
  <si>
    <t>Колба мерная 1кл. 1-1000  ГОСТ 1770-74</t>
  </si>
  <si>
    <t>Колба мерная 1кл. 1- 500 ТС ГОСТ 1770-74</t>
  </si>
  <si>
    <t>Насадка US-M080</t>
  </si>
  <si>
    <t>Каплеуловитель эскиз 5-229</t>
  </si>
  <si>
    <t>Лапка для штатива ШФР-ММ</t>
  </si>
  <si>
    <t>Кювета для КФК стекло 100мм</t>
  </si>
  <si>
    <t>Кювета для КФК стекло 20 мм</t>
  </si>
  <si>
    <t>Кювета для КФК стекло 30 мм</t>
  </si>
  <si>
    <t>Кювета для КФК стекло 50 мм</t>
  </si>
  <si>
    <t>Кювета для КФК стекло10 мм</t>
  </si>
  <si>
    <t>Фильтр синяя лента д=9см</t>
  </si>
  <si>
    <t>упак</t>
  </si>
  <si>
    <t>Фильтр белая лента д=9см</t>
  </si>
  <si>
    <t>Фильтр белая лента д=12,5см</t>
  </si>
  <si>
    <t>Фильтр красная лента д=12,5см</t>
  </si>
  <si>
    <t>Мембранные фильтры МФАС-ОС-2 (0.45мкм) d-37мм</t>
  </si>
  <si>
    <t>Мембранные фильтры МФАС (0,45мкм) d-47мм (200шт/уп)</t>
  </si>
  <si>
    <t>Фильтр синяя лента д=12,5 см</t>
  </si>
  <si>
    <t>Бутыль 5000 мл, GLS80 широкогорлая,</t>
  </si>
  <si>
    <r>
      <t>Поставка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химической посуды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на 2024 год</t>
    </r>
  </si>
  <si>
    <t>набор</t>
  </si>
  <si>
    <t xml:space="preserve">Бюретки 2 класса точности исполнения 1, 2 вместимостью        10 см3 </t>
  </si>
  <si>
    <t xml:space="preserve">Воронки делительные цилиндрическая ВД-1-250-29/32 ТС </t>
  </si>
  <si>
    <t xml:space="preserve">Воронки делительные цилиндрические ВД-1(3)-1000-29/32 ХС со стеклянной пробкой по ГОСТ 25336 </t>
  </si>
  <si>
    <t xml:space="preserve">Воронка лабораторная В-36-50 ХС </t>
  </si>
  <si>
    <t xml:space="preserve">Воронка лабораторная В-56-80 ХС </t>
  </si>
  <si>
    <t xml:space="preserve">Воронка лабораторная В-75-110 ХС </t>
  </si>
  <si>
    <t xml:space="preserve">Воронка лабораторная В-100-150 ХС </t>
  </si>
  <si>
    <t xml:space="preserve">Держатель двупалый с одним зажимом до 45 мм  1-100-45 </t>
  </si>
  <si>
    <t xml:space="preserve">Изгиб И-105 2К-29/32 - 14/23 (отвод d-8 мм) ТС </t>
  </si>
  <si>
    <t xml:space="preserve">Каплеуловители для фенольной установки шлиф 14/23, второй шлиф 29/32  (эскиз 5-229 Sim) </t>
  </si>
  <si>
    <t xml:space="preserve">Колба круглая плоскодонная П−1−250 ТС </t>
  </si>
  <si>
    <t xml:space="preserve">Колбы конические Кн-1-500 ТС </t>
  </si>
  <si>
    <t xml:space="preserve">Колба круглая плоскодонная П−1−500 ТС со шлифом 29/32 </t>
  </si>
  <si>
    <t xml:space="preserve">Колбы конические Кн-1-100 ТС </t>
  </si>
  <si>
    <t xml:space="preserve">Колба КН-2-100, d-34 мм, со шкалой, ТС </t>
  </si>
  <si>
    <t xml:space="preserve">Колба мерная  2-1000-2  (с притертой пробкой) </t>
  </si>
  <si>
    <t xml:space="preserve">Колба мерная  2-500-2  (с притертой пробкой) </t>
  </si>
  <si>
    <t xml:space="preserve">Колбы мерные  2-200-2 </t>
  </si>
  <si>
    <t xml:space="preserve">Колбы мерные  2-100-2 </t>
  </si>
  <si>
    <t xml:space="preserve">Колбы мерные  2-500-2 </t>
  </si>
  <si>
    <t xml:space="preserve">Колбы мерные  2-50-2 </t>
  </si>
  <si>
    <t xml:space="preserve">Колбы плоскодонные П-1-1000-29/32ТХС </t>
  </si>
  <si>
    <t xml:space="preserve">Колба П-2-250, d-34 мм, ТС </t>
  </si>
  <si>
    <t xml:space="preserve">Кювета стеклянная для КФК , Экрос, (закругленное дно)                                               длна поглощающего слоя 50 мм </t>
  </si>
  <si>
    <t xml:space="preserve">Кювета стеклянная для КФК , Экрос,   (закругленное дно)                                             длна поглощающего слоя 40 мм </t>
  </si>
  <si>
    <t xml:space="preserve">Кювета стеклянная для КФК , Экрос, (закругленное дно)                                               длна поглощающего слоя 30 мм </t>
  </si>
  <si>
    <t xml:space="preserve">Кювета стеклянная для КФК , Экрос, (закругленное дно)                                               длна поглощающего слоя 20 мм </t>
  </si>
  <si>
    <t xml:space="preserve">Кювета стеклянная для КФК , Экрос, (закругленное дно)                                               длна поглощающего слоя 10 мм </t>
  </si>
  <si>
    <t xml:space="preserve">Пипетка градуированная  1-1-2-1 </t>
  </si>
  <si>
    <t xml:space="preserve">Пипетка градуированная  1-1-2-2 </t>
  </si>
  <si>
    <t xml:space="preserve">Пипетка градуированная  1-2-2-5 </t>
  </si>
  <si>
    <t xml:space="preserve">Пипетка градуированная  1-2-2-10 </t>
  </si>
  <si>
    <t xml:space="preserve">Пипетка градуированная  1-1-2-5 </t>
  </si>
  <si>
    <t xml:space="preserve">Пипетка градуированная  1-1-2-10 </t>
  </si>
  <si>
    <t xml:space="preserve">Пипетка Мора 2-2-5 (5 мл, с расширением и одной меткой) </t>
  </si>
  <si>
    <t xml:space="preserve">Пипетка Мора 2-2-10 (10 мл, с расширением и одной меткой) </t>
  </si>
  <si>
    <t xml:space="preserve">Пипетка Мора 2-2-20 (20 мл, с расширением и одной меткой) </t>
  </si>
  <si>
    <t xml:space="preserve">Пипетка Мора 2-2-25 (25 мл, с расширением и одной меткой) </t>
  </si>
  <si>
    <t xml:space="preserve">Пробирки ПМ-2-25 -14/23 ХС  ГОСТ 25336-82 </t>
  </si>
  <si>
    <t xml:space="preserve">Стакан химический  В-1-50 ТС </t>
  </si>
  <si>
    <t xml:space="preserve">Стакан химический  В-1-100 ТС </t>
  </si>
  <si>
    <t xml:space="preserve">Стакан химический  В-1-250 ТС </t>
  </si>
  <si>
    <t xml:space="preserve">Стакан химический  В-1-400 ТС </t>
  </si>
  <si>
    <t xml:space="preserve">Стакан химический  В-1-600 ТС </t>
  </si>
  <si>
    <t xml:space="preserve">Стакан химический  В-1-1000 ТС </t>
  </si>
  <si>
    <t xml:space="preserve">Стакан химический  Н-2-2000 ТС </t>
  </si>
  <si>
    <t xml:space="preserve">Стакан химический Н-1-250 ТС </t>
  </si>
  <si>
    <t xml:space="preserve">Стакан химический Н-1-400 ТС </t>
  </si>
  <si>
    <t xml:space="preserve">Стаканчики для взвешивания СВ </t>
  </si>
  <si>
    <t xml:space="preserve">Холодильник шариковый ХШ- 1-300-29/32  ХС  (для ХПК),                 6 шариков </t>
  </si>
  <si>
    <t xml:space="preserve">Холодильник шариковый ХШ- 3-300-14/23 ХС (6 шариков) </t>
  </si>
  <si>
    <t xml:space="preserve">Холодильник ХПТ-3-400-14/23 ХС </t>
  </si>
  <si>
    <t xml:space="preserve">Цилиндр мерный с носиком и пластиковым основанием  3-25-2 </t>
  </si>
  <si>
    <t xml:space="preserve">Цилиндр мерный с носиком и пластиковым основанием  3-50-2 </t>
  </si>
  <si>
    <t xml:space="preserve">Цилиндр мерный с носиком и пластиковым основанием                    3-100-2 </t>
  </si>
  <si>
    <t xml:space="preserve">Цилиндр мерный с носиком и стеклянным основанием  1-10-2 </t>
  </si>
  <si>
    <t xml:space="preserve">Цилиндр мерный с носиком и стеклянным основанием  1-25-2 </t>
  </si>
  <si>
    <t xml:space="preserve">Цилиндр мерный с носиком и стеклянным основанием  1-50-2 </t>
  </si>
  <si>
    <t xml:space="preserve">Цилиндр мерный с носиком и стеклянным основанием  1-100-2 </t>
  </si>
  <si>
    <t xml:space="preserve">Цилиндр мерный с носиком и стеклянным основанием  1-500-2 </t>
  </si>
  <si>
    <t xml:space="preserve">Цилиндр мерный с носиком и стеклянным основанием                     1-1000-2 </t>
  </si>
  <si>
    <t xml:space="preserve">Чашка Петри стерильная (полистирол), диаметр 90 мм </t>
  </si>
  <si>
    <t xml:space="preserve">Тигель высокий фарфоровый  №4 (45 мм x 55 мм) 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</si>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</sst>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/>
    <xf numFmtId="1" fontId="0" fillId="0" borderId="8" xfId="0" applyNumberFormat="1" applyBorder="1" applyAlignment="1">
      <alignment vertical="top"/>
    </xf>
    <xf numFmtId="0" fontId="0" fillId="0" borderId="7" xfId="0" applyBorder="1" applyAlignment="1">
      <alignment horizontal="left" vertical="top" wrapText="1"/>
    </xf>
    <xf numFmtId="2" fontId="0" fillId="0" borderId="9" xfId="0" applyNumberFormat="1" applyBorder="1" applyAlignment="1">
      <alignment vertical="top"/>
    </xf>
    <xf numFmtId="4" fontId="0" fillId="0" borderId="9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5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164" fontId="3" fillId="4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1" fontId="6" fillId="3" borderId="3" xfId="0" applyNumberFormat="1" applyFont="1" applyFill="1" applyBorder="1" applyAlignment="1">
      <alignment horizontal="left" vertical="center" wrapText="1"/>
    </xf>
    <xf numFmtId="1" fontId="0" fillId="0" borderId="3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left" vertical="center"/>
    </xf>
    <xf numFmtId="165" fontId="0" fillId="0" borderId="0" xfId="0" applyNumberFormat="1" applyFont="1" applyAlignment="1">
      <alignment horizontal="left" vertical="center"/>
    </xf>
    <xf numFmtId="165" fontId="0" fillId="2" borderId="3" xfId="0" applyNumberFormat="1" applyFont="1" applyFill="1" applyBorder="1" applyAlignment="1">
      <alignment horizontal="left" vertical="center" wrapText="1"/>
    </xf>
    <xf numFmtId="165" fontId="10" fillId="3" borderId="3" xfId="0" applyNumberFormat="1" applyFont="1" applyFill="1" applyBorder="1" applyAlignment="1">
      <alignment horizontal="left" vertical="center" wrapText="1"/>
    </xf>
    <xf numFmtId="165" fontId="11" fillId="0" borderId="3" xfId="0" applyNumberFormat="1" applyFont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4" borderId="0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top"/>
    </xf>
    <xf numFmtId="49" fontId="3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75</xdr:row>
      <xdr:rowOff>0</xdr:rowOff>
    </xdr:from>
    <xdr:to>
      <xdr:col>2</xdr:col>
      <xdr:colOff>2114946</xdr:colOff>
      <xdr:row>80</xdr:row>
      <xdr:rowOff>29369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" y="5024438"/>
          <a:ext cx="2117725" cy="51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80" zoomScaleNormal="80" workbookViewId="0">
      <selection activeCell="J2" sqref="J2"/>
    </sheetView>
  </sheetViews>
  <sheetFormatPr defaultRowHeight="15" x14ac:dyDescent="0.25"/>
  <cols>
    <col min="1" max="1" width="0.140625" style="10" customWidth="1"/>
    <col min="2" max="2" width="6.42578125" style="26" customWidth="1"/>
    <col min="3" max="3" width="46.42578125" style="35" customWidth="1"/>
    <col min="4" max="4" width="9.140625" style="10" customWidth="1"/>
    <col min="5" max="5" width="10.7109375" style="40" customWidth="1"/>
    <col min="6" max="6" width="15.140625" style="41" customWidth="1"/>
    <col min="7" max="7" width="16.42578125" style="10" customWidth="1"/>
    <col min="8" max="8" width="18.140625" style="10" customWidth="1"/>
    <col min="9" max="9" width="14" style="10" customWidth="1"/>
    <col min="10" max="10" width="10.85546875" style="26" customWidth="1"/>
    <col min="11" max="11" width="18.140625" style="10" customWidth="1"/>
    <col min="12" max="12" width="11.140625" style="10" customWidth="1"/>
    <col min="13" max="13" width="16.7109375" style="10" customWidth="1"/>
    <col min="14" max="14" width="20" style="10" customWidth="1"/>
    <col min="15" max="15" width="15.5703125" style="10" customWidth="1"/>
    <col min="16" max="16" width="12.85546875" style="10" customWidth="1"/>
    <col min="17" max="16384" width="9.140625" style="10"/>
  </cols>
  <sheetData>
    <row r="1" spans="2:15" ht="35.25" customHeight="1" x14ac:dyDescent="0.25">
      <c r="B1" s="8"/>
      <c r="C1" s="30"/>
      <c r="D1" s="9"/>
      <c r="E1" s="37"/>
      <c r="G1" s="9"/>
      <c r="H1" s="9"/>
      <c r="I1" s="9"/>
      <c r="J1" s="70" t="s">
        <v>245</v>
      </c>
      <c r="K1" s="58"/>
      <c r="L1" s="58"/>
      <c r="M1" s="58"/>
      <c r="N1" s="58"/>
      <c r="O1" s="28"/>
    </row>
    <row r="2" spans="2:15" ht="33" customHeight="1" x14ac:dyDescent="0.25">
      <c r="B2" s="8"/>
      <c r="C2" s="30"/>
      <c r="D2" s="9"/>
      <c r="E2" s="37"/>
      <c r="F2" s="50" t="s">
        <v>23</v>
      </c>
      <c r="G2" s="50"/>
      <c r="H2" s="50"/>
      <c r="I2" s="9"/>
      <c r="J2" s="8"/>
      <c r="K2" s="9"/>
      <c r="L2" s="9"/>
      <c r="M2" s="9"/>
      <c r="N2" s="9"/>
    </row>
    <row r="3" spans="2:15" ht="18.75" x14ac:dyDescent="0.25">
      <c r="B3" s="49" t="s">
        <v>22</v>
      </c>
      <c r="C3" s="49"/>
      <c r="D3" s="48" t="s">
        <v>180</v>
      </c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2:15" ht="15" customHeight="1" x14ac:dyDescent="0.25">
      <c r="B4" s="49" t="s">
        <v>24</v>
      </c>
      <c r="C4" s="49"/>
      <c r="D4" s="49" t="s">
        <v>25</v>
      </c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2:15" ht="51" customHeight="1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5" ht="15" customHeight="1" x14ac:dyDescent="0.25">
      <c r="B6" s="54" t="s">
        <v>0</v>
      </c>
      <c r="C6" s="55"/>
      <c r="D6" s="52"/>
      <c r="E6" s="53"/>
      <c r="F6" s="42"/>
      <c r="G6" s="11"/>
      <c r="H6" s="11"/>
      <c r="I6" s="11"/>
      <c r="J6" s="45"/>
      <c r="K6" s="12"/>
      <c r="L6" s="13"/>
      <c r="M6" s="13"/>
      <c r="N6" s="14"/>
    </row>
    <row r="7" spans="2:15" ht="15" customHeight="1" x14ac:dyDescent="0.25">
      <c r="B7" s="56" t="s">
        <v>1</v>
      </c>
      <c r="C7" s="66" t="s">
        <v>2</v>
      </c>
      <c r="D7" s="64" t="s">
        <v>3</v>
      </c>
      <c r="E7" s="65"/>
      <c r="F7" s="43" t="s">
        <v>4</v>
      </c>
      <c r="G7" s="15" t="s">
        <v>5</v>
      </c>
      <c r="H7" s="15" t="s">
        <v>6</v>
      </c>
      <c r="I7" s="62" t="s">
        <v>7</v>
      </c>
      <c r="J7" s="56" t="s">
        <v>8</v>
      </c>
      <c r="K7" s="60" t="s">
        <v>9</v>
      </c>
      <c r="L7" s="60" t="s">
        <v>10</v>
      </c>
      <c r="M7" s="60" t="s">
        <v>11</v>
      </c>
      <c r="N7" s="51" t="s">
        <v>12</v>
      </c>
    </row>
    <row r="8" spans="2:15" ht="38.25" thickBot="1" x14ac:dyDescent="0.3">
      <c r="B8" s="57"/>
      <c r="C8" s="67"/>
      <c r="D8" s="16" t="s">
        <v>13</v>
      </c>
      <c r="E8" s="38" t="s">
        <v>14</v>
      </c>
      <c r="F8" s="43" t="s">
        <v>15</v>
      </c>
      <c r="G8" s="15" t="s">
        <v>15</v>
      </c>
      <c r="H8" s="15" t="s">
        <v>15</v>
      </c>
      <c r="I8" s="63"/>
      <c r="J8" s="57"/>
      <c r="K8" s="61"/>
      <c r="L8" s="61"/>
      <c r="M8" s="61"/>
      <c r="N8" s="51"/>
    </row>
    <row r="9" spans="2:15" ht="39" customHeight="1" thickBot="1" x14ac:dyDescent="0.3">
      <c r="B9" s="17" t="s">
        <v>94</v>
      </c>
      <c r="C9" s="31" t="s">
        <v>182</v>
      </c>
      <c r="D9" s="36" t="s">
        <v>93</v>
      </c>
      <c r="E9" s="39">
        <v>10</v>
      </c>
      <c r="F9" s="44">
        <v>704</v>
      </c>
      <c r="G9" s="18">
        <v>705.6</v>
      </c>
      <c r="H9" s="18">
        <v>710</v>
      </c>
      <c r="I9" s="19">
        <f>(F9+G9+H9)/J9</f>
        <v>706.5333333333333</v>
      </c>
      <c r="J9" s="46">
        <v>3</v>
      </c>
      <c r="K9" s="27">
        <f>STDEV(F9,G9,H9)</f>
        <v>3.1069813860616082</v>
      </c>
      <c r="L9" s="27">
        <f>I9/K9*100</f>
        <v>22740.185586658146</v>
      </c>
      <c r="M9" s="27">
        <f>(F9+G9+H9)/3</f>
        <v>706.5333333333333</v>
      </c>
      <c r="N9" s="19">
        <f>M9*E9</f>
        <v>7065.333333333333</v>
      </c>
    </row>
    <row r="10" spans="2:15" ht="36.75" customHeight="1" thickBot="1" x14ac:dyDescent="0.3">
      <c r="B10" s="17" t="s">
        <v>95</v>
      </c>
      <c r="C10" s="32" t="s">
        <v>183</v>
      </c>
      <c r="D10" s="36" t="s">
        <v>93</v>
      </c>
      <c r="E10" s="39">
        <v>10</v>
      </c>
      <c r="F10" s="44">
        <v>4298.3999999999996</v>
      </c>
      <c r="G10" s="18">
        <v>4300</v>
      </c>
      <c r="H10" s="18">
        <v>4500</v>
      </c>
      <c r="I10" s="19">
        <f t="shared" ref="I10:I15" si="0">(F10+G10+H10)/J10</f>
        <v>4366.1333333333332</v>
      </c>
      <c r="J10" s="46">
        <v>3</v>
      </c>
      <c r="K10" s="27">
        <f t="shared" ref="K10:K15" si="1">STDEV(F10,G10,H10)</f>
        <v>115.93469426074904</v>
      </c>
      <c r="L10" s="27">
        <f t="shared" ref="L10:L15" si="2">I10/K10*100</f>
        <v>3766.0282464828442</v>
      </c>
      <c r="M10" s="27">
        <f t="shared" ref="M10:M15" si="3">(F10+G10+H10)/3</f>
        <v>4366.1333333333332</v>
      </c>
      <c r="N10" s="19">
        <f t="shared" ref="N10:N15" si="4">M10*E10</f>
        <v>43661.333333333328</v>
      </c>
    </row>
    <row r="11" spans="2:15" ht="27.75" customHeight="1" thickBot="1" x14ac:dyDescent="0.3">
      <c r="B11" s="17" t="s">
        <v>96</v>
      </c>
      <c r="C11" s="32" t="s">
        <v>184</v>
      </c>
      <c r="D11" s="36" t="s">
        <v>93</v>
      </c>
      <c r="E11" s="39">
        <v>2</v>
      </c>
      <c r="F11" s="44">
        <v>1190.4000000000001</v>
      </c>
      <c r="G11" s="18">
        <v>1200</v>
      </c>
      <c r="H11" s="18">
        <v>1191</v>
      </c>
      <c r="I11" s="19">
        <f t="shared" si="0"/>
        <v>1193.8</v>
      </c>
      <c r="J11" s="46">
        <v>3</v>
      </c>
      <c r="K11" s="27">
        <f t="shared" si="1"/>
        <v>5.3777318638994727</v>
      </c>
      <c r="L11" s="27">
        <f t="shared" si="2"/>
        <v>22198.9498586558</v>
      </c>
      <c r="M11" s="27">
        <f t="shared" si="3"/>
        <v>1193.8</v>
      </c>
      <c r="N11" s="19">
        <f t="shared" si="4"/>
        <v>2387.6</v>
      </c>
    </row>
    <row r="12" spans="2:15" ht="30.75" customHeight="1" thickBot="1" x14ac:dyDescent="0.3">
      <c r="B12" s="17" t="s">
        <v>97</v>
      </c>
      <c r="C12" s="32" t="s">
        <v>185</v>
      </c>
      <c r="D12" s="36" t="s">
        <v>93</v>
      </c>
      <c r="E12" s="39">
        <v>6</v>
      </c>
      <c r="F12" s="44">
        <v>138</v>
      </c>
      <c r="G12" s="18">
        <v>140</v>
      </c>
      <c r="H12" s="18">
        <v>139.5</v>
      </c>
      <c r="I12" s="19">
        <f t="shared" si="0"/>
        <v>139.16666666666666</v>
      </c>
      <c r="J12" s="46">
        <v>3</v>
      </c>
      <c r="K12" s="27">
        <f t="shared" si="1"/>
        <v>1.0408329997330663</v>
      </c>
      <c r="L12" s="27">
        <f t="shared" si="2"/>
        <v>13370.700842724777</v>
      </c>
      <c r="M12" s="27">
        <f t="shared" si="3"/>
        <v>139.16666666666666</v>
      </c>
      <c r="N12" s="19">
        <f t="shared" si="4"/>
        <v>835</v>
      </c>
    </row>
    <row r="13" spans="2:15" ht="19.5" thickBot="1" x14ac:dyDescent="0.3">
      <c r="B13" s="17" t="s">
        <v>28</v>
      </c>
      <c r="C13" s="32" t="s">
        <v>186</v>
      </c>
      <c r="D13" s="36" t="s">
        <v>93</v>
      </c>
      <c r="E13" s="39">
        <v>6</v>
      </c>
      <c r="F13" s="44">
        <v>190.8</v>
      </c>
      <c r="G13" s="18">
        <v>192</v>
      </c>
      <c r="H13" s="18">
        <v>195</v>
      </c>
      <c r="I13" s="19">
        <f t="shared" si="0"/>
        <v>192.6</v>
      </c>
      <c r="J13" s="46">
        <v>3</v>
      </c>
      <c r="K13" s="27">
        <f t="shared" si="1"/>
        <v>2.1633307652783889</v>
      </c>
      <c r="L13" s="27">
        <f t="shared" si="2"/>
        <v>8902.9381494149457</v>
      </c>
      <c r="M13" s="27">
        <f t="shared" si="3"/>
        <v>192.6</v>
      </c>
      <c r="N13" s="19">
        <f t="shared" si="4"/>
        <v>1155.5999999999999</v>
      </c>
    </row>
    <row r="14" spans="2:15" ht="19.5" thickBot="1" x14ac:dyDescent="0.3">
      <c r="B14" s="17" t="s">
        <v>29</v>
      </c>
      <c r="C14" s="32" t="s">
        <v>187</v>
      </c>
      <c r="D14" s="36" t="s">
        <v>93</v>
      </c>
      <c r="E14" s="39">
        <v>10</v>
      </c>
      <c r="F14" s="44">
        <v>223.2</v>
      </c>
      <c r="G14" s="18">
        <v>223</v>
      </c>
      <c r="H14" s="18">
        <v>229</v>
      </c>
      <c r="I14" s="19">
        <f t="shared" si="0"/>
        <v>225.06666666666669</v>
      </c>
      <c r="J14" s="46">
        <v>3</v>
      </c>
      <c r="K14" s="27">
        <f t="shared" si="1"/>
        <v>3.407834111768552</v>
      </c>
      <c r="L14" s="27">
        <f t="shared" si="2"/>
        <v>6604.3903337144729</v>
      </c>
      <c r="M14" s="27">
        <f t="shared" si="3"/>
        <v>225.06666666666669</v>
      </c>
      <c r="N14" s="19">
        <f t="shared" si="4"/>
        <v>2250.666666666667</v>
      </c>
    </row>
    <row r="15" spans="2:15" ht="19.5" thickBot="1" x14ac:dyDescent="0.3">
      <c r="B15" s="17" t="s">
        <v>30</v>
      </c>
      <c r="C15" s="32" t="s">
        <v>188</v>
      </c>
      <c r="D15" s="36" t="s">
        <v>93</v>
      </c>
      <c r="E15" s="39">
        <v>6</v>
      </c>
      <c r="F15" s="44">
        <v>306</v>
      </c>
      <c r="G15" s="18">
        <v>310</v>
      </c>
      <c r="H15" s="18">
        <v>316</v>
      </c>
      <c r="I15" s="19">
        <f t="shared" si="0"/>
        <v>310.66666666666669</v>
      </c>
      <c r="J15" s="46">
        <v>3</v>
      </c>
      <c r="K15" s="27">
        <f t="shared" si="1"/>
        <v>5.0332229568471671</v>
      </c>
      <c r="L15" s="27">
        <f t="shared" si="2"/>
        <v>6172.3207839231036</v>
      </c>
      <c r="M15" s="27">
        <f t="shared" si="3"/>
        <v>310.66666666666669</v>
      </c>
      <c r="N15" s="19">
        <f t="shared" si="4"/>
        <v>1864</v>
      </c>
    </row>
    <row r="16" spans="2:15" ht="32.25" thickBot="1" x14ac:dyDescent="0.3">
      <c r="B16" s="17" t="s">
        <v>31</v>
      </c>
      <c r="C16" s="32" t="s">
        <v>189</v>
      </c>
      <c r="D16" s="36" t="s">
        <v>93</v>
      </c>
      <c r="E16" s="39">
        <v>5</v>
      </c>
      <c r="F16" s="44">
        <v>692.4</v>
      </c>
      <c r="G16" s="18">
        <v>695</v>
      </c>
      <c r="H16" s="18">
        <v>693.5</v>
      </c>
      <c r="I16" s="19">
        <f t="shared" ref="I16:I71" si="5">(F16+G16+H16)/J16</f>
        <v>693.63333333333333</v>
      </c>
      <c r="J16" s="46">
        <v>3</v>
      </c>
      <c r="K16" s="27">
        <f t="shared" ref="K16:K71" si="6">STDEV(F16,G16,H16)</f>
        <v>1.3051181300301369</v>
      </c>
      <c r="L16" s="27">
        <f t="shared" ref="L16:L71" si="7">I16/K16*100</f>
        <v>53147.168625825194</v>
      </c>
      <c r="M16" s="27">
        <f t="shared" ref="M16:M71" si="8">(F16+G16+H16)/3</f>
        <v>693.63333333333333</v>
      </c>
      <c r="N16" s="19">
        <f t="shared" ref="N16:N71" si="9">M16*E16</f>
        <v>3468.1666666666665</v>
      </c>
    </row>
    <row r="17" spans="2:14" ht="32.25" thickBot="1" x14ac:dyDescent="0.3">
      <c r="B17" s="17" t="s">
        <v>32</v>
      </c>
      <c r="C17" s="32" t="s">
        <v>190</v>
      </c>
      <c r="D17" s="36" t="s">
        <v>93</v>
      </c>
      <c r="E17" s="39">
        <v>1</v>
      </c>
      <c r="F17" s="44">
        <v>2923.2</v>
      </c>
      <c r="G17" s="18">
        <v>2925</v>
      </c>
      <c r="H17" s="18">
        <v>2924.9</v>
      </c>
      <c r="I17" s="19">
        <f t="shared" si="5"/>
        <v>2924.3666666666668</v>
      </c>
      <c r="J17" s="46">
        <v>3</v>
      </c>
      <c r="K17" s="27">
        <f t="shared" si="6"/>
        <v>1.0115993936996968</v>
      </c>
      <c r="L17" s="27">
        <f t="shared" si="7"/>
        <v>289083.4736437964</v>
      </c>
      <c r="M17" s="27">
        <f t="shared" si="8"/>
        <v>2924.3666666666668</v>
      </c>
      <c r="N17" s="19">
        <f t="shared" si="9"/>
        <v>2924.3666666666668</v>
      </c>
    </row>
    <row r="18" spans="2:14" ht="32.25" customHeight="1" thickBot="1" x14ac:dyDescent="0.3">
      <c r="B18" s="17" t="s">
        <v>33</v>
      </c>
      <c r="C18" s="32" t="s">
        <v>191</v>
      </c>
      <c r="D18" s="36" t="s">
        <v>93</v>
      </c>
      <c r="E18" s="39">
        <v>7</v>
      </c>
      <c r="F18" s="44">
        <v>2888.4</v>
      </c>
      <c r="G18" s="18">
        <v>2900</v>
      </c>
      <c r="H18" s="18">
        <v>2950</v>
      </c>
      <c r="I18" s="19">
        <f t="shared" si="5"/>
        <v>2912.7999999999997</v>
      </c>
      <c r="J18" s="46">
        <v>3</v>
      </c>
      <c r="K18" s="27">
        <f t="shared" si="6"/>
        <v>32.73408010010359</v>
      </c>
      <c r="L18" s="27">
        <f t="shared" si="7"/>
        <v>8898.3713337671652</v>
      </c>
      <c r="M18" s="27">
        <f t="shared" si="8"/>
        <v>2912.7999999999997</v>
      </c>
      <c r="N18" s="19">
        <f t="shared" si="9"/>
        <v>20389.599999999999</v>
      </c>
    </row>
    <row r="19" spans="2:14" ht="19.5" thickBot="1" x14ac:dyDescent="0.3">
      <c r="B19" s="17" t="s">
        <v>34</v>
      </c>
      <c r="C19" s="32" t="s">
        <v>192</v>
      </c>
      <c r="D19" s="36" t="s">
        <v>93</v>
      </c>
      <c r="E19" s="39">
        <v>10</v>
      </c>
      <c r="F19" s="44">
        <v>678</v>
      </c>
      <c r="G19" s="18">
        <v>679</v>
      </c>
      <c r="H19" s="18">
        <v>700</v>
      </c>
      <c r="I19" s="19">
        <f t="shared" si="5"/>
        <v>685.66666666666663</v>
      </c>
      <c r="J19" s="46">
        <v>3</v>
      </c>
      <c r="K19" s="27">
        <f t="shared" si="6"/>
        <v>12.42309676905615</v>
      </c>
      <c r="L19" s="27">
        <f t="shared" si="7"/>
        <v>5519.289428498595</v>
      </c>
      <c r="M19" s="27">
        <f t="shared" si="8"/>
        <v>685.66666666666663</v>
      </c>
      <c r="N19" s="19">
        <f t="shared" si="9"/>
        <v>6856.6666666666661</v>
      </c>
    </row>
    <row r="20" spans="2:14" ht="19.5" thickBot="1" x14ac:dyDescent="0.3">
      <c r="B20" s="17" t="s">
        <v>35</v>
      </c>
      <c r="C20" s="32" t="s">
        <v>193</v>
      </c>
      <c r="D20" s="36" t="s">
        <v>93</v>
      </c>
      <c r="E20" s="39">
        <v>10</v>
      </c>
      <c r="F20" s="44">
        <v>856.8</v>
      </c>
      <c r="G20" s="18">
        <v>860.5</v>
      </c>
      <c r="H20" s="18">
        <v>855</v>
      </c>
      <c r="I20" s="19">
        <f t="shared" si="5"/>
        <v>857.43333333333339</v>
      </c>
      <c r="J20" s="46">
        <v>3</v>
      </c>
      <c r="K20" s="27">
        <f t="shared" si="6"/>
        <v>2.8041635710730861</v>
      </c>
      <c r="L20" s="27">
        <f t="shared" si="7"/>
        <v>30577.151139768004</v>
      </c>
      <c r="M20" s="27">
        <f t="shared" si="8"/>
        <v>857.43333333333339</v>
      </c>
      <c r="N20" s="19">
        <f t="shared" si="9"/>
        <v>8574.3333333333339</v>
      </c>
    </row>
    <row r="21" spans="2:14" ht="32.25" thickBot="1" x14ac:dyDescent="0.3">
      <c r="B21" s="17" t="s">
        <v>36</v>
      </c>
      <c r="C21" s="32" t="s">
        <v>194</v>
      </c>
      <c r="D21" s="36" t="s">
        <v>93</v>
      </c>
      <c r="E21" s="39">
        <v>2</v>
      </c>
      <c r="F21" s="44">
        <v>816</v>
      </c>
      <c r="G21" s="18">
        <v>815</v>
      </c>
      <c r="H21" s="18">
        <v>820</v>
      </c>
      <c r="I21" s="19">
        <f t="shared" si="5"/>
        <v>817</v>
      </c>
      <c r="J21" s="46">
        <v>3</v>
      </c>
      <c r="K21" s="27">
        <f t="shared" si="6"/>
        <v>2.6457513110645907</v>
      </c>
      <c r="L21" s="27">
        <f t="shared" si="7"/>
        <v>30879.69744485386</v>
      </c>
      <c r="M21" s="27">
        <f t="shared" si="8"/>
        <v>817</v>
      </c>
      <c r="N21" s="19">
        <f t="shared" si="9"/>
        <v>1634</v>
      </c>
    </row>
    <row r="22" spans="2:14" ht="29.25" customHeight="1" thickBot="1" x14ac:dyDescent="0.3">
      <c r="B22" s="17" t="s">
        <v>37</v>
      </c>
      <c r="C22" s="32" t="s">
        <v>195</v>
      </c>
      <c r="D22" s="36" t="s">
        <v>93</v>
      </c>
      <c r="E22" s="39">
        <v>6</v>
      </c>
      <c r="F22" s="44">
        <v>589.20000000000005</v>
      </c>
      <c r="G22" s="18">
        <v>590.5</v>
      </c>
      <c r="H22" s="18">
        <v>590.29999999999995</v>
      </c>
      <c r="I22" s="19">
        <f t="shared" si="5"/>
        <v>590</v>
      </c>
      <c r="J22" s="46">
        <v>3</v>
      </c>
      <c r="K22" s="27">
        <f t="shared" si="6"/>
        <v>0.69999999999996432</v>
      </c>
      <c r="L22" s="27">
        <f t="shared" si="7"/>
        <v>84285.714285718583</v>
      </c>
      <c r="M22" s="27">
        <f t="shared" si="8"/>
        <v>590</v>
      </c>
      <c r="N22" s="19">
        <f t="shared" si="9"/>
        <v>3540</v>
      </c>
    </row>
    <row r="23" spans="2:14" ht="30" customHeight="1" thickBot="1" x14ac:dyDescent="0.3">
      <c r="B23" s="17" t="s">
        <v>38</v>
      </c>
      <c r="C23" s="32" t="s">
        <v>196</v>
      </c>
      <c r="D23" s="36" t="s">
        <v>93</v>
      </c>
      <c r="E23" s="39">
        <v>6</v>
      </c>
      <c r="F23" s="44">
        <v>212.4</v>
      </c>
      <c r="G23" s="18">
        <v>214</v>
      </c>
      <c r="H23" s="18">
        <v>215.4</v>
      </c>
      <c r="I23" s="19">
        <f t="shared" si="5"/>
        <v>213.93333333333331</v>
      </c>
      <c r="J23" s="46">
        <v>3</v>
      </c>
      <c r="K23" s="27">
        <f t="shared" si="6"/>
        <v>1.5011106998930268</v>
      </c>
      <c r="L23" s="27">
        <f t="shared" si="7"/>
        <v>14251.669337150071</v>
      </c>
      <c r="M23" s="27">
        <f t="shared" si="8"/>
        <v>213.93333333333331</v>
      </c>
      <c r="N23" s="19">
        <f t="shared" si="9"/>
        <v>1283.5999999999999</v>
      </c>
    </row>
    <row r="24" spans="2:14" ht="36.75" customHeight="1" thickBot="1" x14ac:dyDescent="0.3">
      <c r="B24" s="17" t="s">
        <v>39</v>
      </c>
      <c r="C24" s="32" t="s">
        <v>197</v>
      </c>
      <c r="D24" s="36" t="s">
        <v>93</v>
      </c>
      <c r="E24" s="39">
        <v>6</v>
      </c>
      <c r="F24" s="44">
        <v>924</v>
      </c>
      <c r="G24" s="18">
        <v>924.5</v>
      </c>
      <c r="H24" s="18">
        <v>925.7</v>
      </c>
      <c r="I24" s="19">
        <f t="shared" si="5"/>
        <v>924.73333333333323</v>
      </c>
      <c r="J24" s="46">
        <v>3</v>
      </c>
      <c r="K24" s="27">
        <f t="shared" si="6"/>
        <v>0.87368949480543556</v>
      </c>
      <c r="L24" s="27">
        <f t="shared" si="7"/>
        <v>105842.33172441483</v>
      </c>
      <c r="M24" s="27">
        <f t="shared" si="8"/>
        <v>924.73333333333323</v>
      </c>
      <c r="N24" s="19">
        <f t="shared" si="9"/>
        <v>5548.4</v>
      </c>
    </row>
    <row r="25" spans="2:14" ht="30.75" customHeight="1" thickBot="1" x14ac:dyDescent="0.3">
      <c r="B25" s="17" t="s">
        <v>40</v>
      </c>
      <c r="C25" s="32" t="s">
        <v>198</v>
      </c>
      <c r="D25" s="36" t="s">
        <v>93</v>
      </c>
      <c r="E25" s="39">
        <v>6</v>
      </c>
      <c r="F25" s="44">
        <v>739.2</v>
      </c>
      <c r="G25" s="18">
        <v>740.1</v>
      </c>
      <c r="H25" s="18">
        <v>739.8</v>
      </c>
      <c r="I25" s="19">
        <f t="shared" si="5"/>
        <v>739.70000000000016</v>
      </c>
      <c r="J25" s="46">
        <v>3</v>
      </c>
      <c r="K25" s="27">
        <f t="shared" si="6"/>
        <v>0.45825756949556418</v>
      </c>
      <c r="L25" s="27">
        <f t="shared" si="7"/>
        <v>161415.77340757058</v>
      </c>
      <c r="M25" s="27">
        <f t="shared" si="8"/>
        <v>739.70000000000016</v>
      </c>
      <c r="N25" s="19">
        <f t="shared" si="9"/>
        <v>4438.2000000000007</v>
      </c>
    </row>
    <row r="26" spans="2:14" ht="33.75" customHeight="1" thickBot="1" x14ac:dyDescent="0.3">
      <c r="B26" s="17" t="s">
        <v>41</v>
      </c>
      <c r="C26" s="32" t="s">
        <v>199</v>
      </c>
      <c r="D26" s="36" t="s">
        <v>93</v>
      </c>
      <c r="E26" s="39">
        <v>10</v>
      </c>
      <c r="F26" s="44">
        <v>536.4</v>
      </c>
      <c r="G26" s="18">
        <v>537.6</v>
      </c>
      <c r="H26" s="18">
        <v>540</v>
      </c>
      <c r="I26" s="19">
        <f t="shared" si="5"/>
        <v>538</v>
      </c>
      <c r="J26" s="46">
        <v>3</v>
      </c>
      <c r="K26" s="27">
        <f t="shared" si="6"/>
        <v>1.8330302779823435</v>
      </c>
      <c r="L26" s="27">
        <f t="shared" si="7"/>
        <v>29350.306236740857</v>
      </c>
      <c r="M26" s="27">
        <f t="shared" si="8"/>
        <v>538</v>
      </c>
      <c r="N26" s="19">
        <f t="shared" si="9"/>
        <v>5380</v>
      </c>
    </row>
    <row r="27" spans="2:14" ht="19.5" thickBot="1" x14ac:dyDescent="0.3">
      <c r="B27" s="17" t="s">
        <v>42</v>
      </c>
      <c r="C27" s="32" t="s">
        <v>200</v>
      </c>
      <c r="D27" s="36" t="s">
        <v>93</v>
      </c>
      <c r="E27" s="39">
        <v>30</v>
      </c>
      <c r="F27" s="44">
        <v>406.8</v>
      </c>
      <c r="G27" s="18">
        <v>410</v>
      </c>
      <c r="H27" s="18">
        <v>408</v>
      </c>
      <c r="I27" s="19">
        <f t="shared" si="5"/>
        <v>408.26666666666665</v>
      </c>
      <c r="J27" s="46">
        <v>3</v>
      </c>
      <c r="K27" s="27">
        <f t="shared" si="6"/>
        <v>1.6165807537309469</v>
      </c>
      <c r="L27" s="27">
        <f t="shared" si="7"/>
        <v>25254.950346551996</v>
      </c>
      <c r="M27" s="27">
        <f t="shared" si="8"/>
        <v>408.26666666666665</v>
      </c>
      <c r="N27" s="19">
        <f t="shared" si="9"/>
        <v>12248</v>
      </c>
    </row>
    <row r="28" spans="2:14" ht="32.25" customHeight="1" thickBot="1" x14ac:dyDescent="0.3">
      <c r="B28" s="17" t="s">
        <v>43</v>
      </c>
      <c r="C28" s="32" t="s">
        <v>201</v>
      </c>
      <c r="D28" s="36" t="s">
        <v>93</v>
      </c>
      <c r="E28" s="39">
        <v>6</v>
      </c>
      <c r="F28" s="44">
        <v>739.2</v>
      </c>
      <c r="G28" s="18">
        <v>739.9</v>
      </c>
      <c r="H28" s="18">
        <v>740.2</v>
      </c>
      <c r="I28" s="19">
        <f t="shared" si="5"/>
        <v>739.76666666666677</v>
      </c>
      <c r="J28" s="46">
        <v>3</v>
      </c>
      <c r="K28" s="27">
        <f t="shared" si="6"/>
        <v>0.51316014394467957</v>
      </c>
      <c r="L28" s="27">
        <f t="shared" si="7"/>
        <v>144159.02626031224</v>
      </c>
      <c r="M28" s="27">
        <f t="shared" si="8"/>
        <v>739.76666666666677</v>
      </c>
      <c r="N28" s="19">
        <f t="shared" si="9"/>
        <v>4438.6000000000004</v>
      </c>
    </row>
    <row r="29" spans="2:14" ht="25.5" customHeight="1" thickBot="1" x14ac:dyDescent="0.3">
      <c r="B29" s="17" t="s">
        <v>44</v>
      </c>
      <c r="C29" s="32" t="s">
        <v>202</v>
      </c>
      <c r="D29" s="36" t="s">
        <v>93</v>
      </c>
      <c r="E29" s="39">
        <v>30</v>
      </c>
      <c r="F29" s="44">
        <v>366</v>
      </c>
      <c r="G29" s="18">
        <v>369</v>
      </c>
      <c r="H29" s="18">
        <v>367</v>
      </c>
      <c r="I29" s="19">
        <f t="shared" si="5"/>
        <v>367.33333333333331</v>
      </c>
      <c r="J29" s="46">
        <v>3</v>
      </c>
      <c r="K29" s="27">
        <f t="shared" si="6"/>
        <v>1.5275252316519465</v>
      </c>
      <c r="L29" s="27">
        <f t="shared" si="7"/>
        <v>24047.61150400636</v>
      </c>
      <c r="M29" s="27">
        <f t="shared" si="8"/>
        <v>367.33333333333331</v>
      </c>
      <c r="N29" s="19">
        <f t="shared" si="9"/>
        <v>11020</v>
      </c>
    </row>
    <row r="30" spans="2:14" ht="32.25" customHeight="1" thickBot="1" x14ac:dyDescent="0.3">
      <c r="B30" s="17" t="s">
        <v>45</v>
      </c>
      <c r="C30" s="32" t="s">
        <v>203</v>
      </c>
      <c r="D30" s="36" t="s">
        <v>93</v>
      </c>
      <c r="E30" s="39">
        <v>5</v>
      </c>
      <c r="F30" s="44">
        <v>1054.8</v>
      </c>
      <c r="G30" s="18">
        <v>1055</v>
      </c>
      <c r="H30" s="18">
        <v>1055.2</v>
      </c>
      <c r="I30" s="19">
        <f t="shared" si="5"/>
        <v>1055</v>
      </c>
      <c r="J30" s="46">
        <v>3</v>
      </c>
      <c r="K30" s="27">
        <f t="shared" si="6"/>
        <v>0.20000000000004547</v>
      </c>
      <c r="L30" s="27">
        <f t="shared" si="7"/>
        <v>527499.99999988009</v>
      </c>
      <c r="M30" s="27">
        <f t="shared" si="8"/>
        <v>1055</v>
      </c>
      <c r="N30" s="19">
        <f t="shared" si="9"/>
        <v>5275</v>
      </c>
    </row>
    <row r="31" spans="2:14" ht="26.25" customHeight="1" thickBot="1" x14ac:dyDescent="0.3">
      <c r="B31" s="17" t="s">
        <v>46</v>
      </c>
      <c r="C31" s="32" t="s">
        <v>204</v>
      </c>
      <c r="D31" s="36" t="s">
        <v>93</v>
      </c>
      <c r="E31" s="39">
        <v>10</v>
      </c>
      <c r="F31" s="44">
        <v>289.2</v>
      </c>
      <c r="G31" s="18">
        <v>290.2</v>
      </c>
      <c r="H31" s="18">
        <v>290.10000000000002</v>
      </c>
      <c r="I31" s="19">
        <f t="shared" si="5"/>
        <v>289.83333333333331</v>
      </c>
      <c r="J31" s="46">
        <v>3</v>
      </c>
      <c r="K31" s="27">
        <f t="shared" si="6"/>
        <v>0.55075705472861847</v>
      </c>
      <c r="L31" s="27">
        <f t="shared" si="7"/>
        <v>52624.533965551578</v>
      </c>
      <c r="M31" s="27">
        <f t="shared" si="8"/>
        <v>289.83333333333331</v>
      </c>
      <c r="N31" s="19">
        <f t="shared" si="9"/>
        <v>2898.333333333333</v>
      </c>
    </row>
    <row r="32" spans="2:14" ht="55.5" customHeight="1" thickBot="1" x14ac:dyDescent="0.3">
      <c r="B32" s="17" t="s">
        <v>47</v>
      </c>
      <c r="C32" s="32" t="s">
        <v>205</v>
      </c>
      <c r="D32" s="36" t="s">
        <v>181</v>
      </c>
      <c r="E32" s="39">
        <v>6</v>
      </c>
      <c r="F32" s="44">
        <v>5418</v>
      </c>
      <c r="G32" s="18">
        <v>5418</v>
      </c>
      <c r="H32" s="18">
        <v>5419</v>
      </c>
      <c r="I32" s="19">
        <f t="shared" si="5"/>
        <v>5418.333333333333</v>
      </c>
      <c r="J32" s="46">
        <v>3</v>
      </c>
      <c r="K32" s="27">
        <f t="shared" si="6"/>
        <v>0.57735026918962573</v>
      </c>
      <c r="L32" s="27">
        <f t="shared" si="7"/>
        <v>938482.86256773665</v>
      </c>
      <c r="M32" s="27">
        <f t="shared" si="8"/>
        <v>5418.333333333333</v>
      </c>
      <c r="N32" s="19">
        <f t="shared" si="9"/>
        <v>32510</v>
      </c>
    </row>
    <row r="33" spans="2:14" ht="30" customHeight="1" thickBot="1" x14ac:dyDescent="0.3">
      <c r="B33" s="17" t="s">
        <v>48</v>
      </c>
      <c r="C33" s="32" t="s">
        <v>206</v>
      </c>
      <c r="D33" s="36" t="s">
        <v>93</v>
      </c>
      <c r="E33" s="39">
        <v>2</v>
      </c>
      <c r="F33" s="44">
        <v>1909.2</v>
      </c>
      <c r="G33" s="18">
        <v>1909.8</v>
      </c>
      <c r="H33" s="18">
        <v>1910</v>
      </c>
      <c r="I33" s="19">
        <f t="shared" si="5"/>
        <v>1909.6666666666667</v>
      </c>
      <c r="J33" s="46">
        <v>3</v>
      </c>
      <c r="K33" s="27">
        <f t="shared" si="6"/>
        <v>0.41633319989319378</v>
      </c>
      <c r="L33" s="27">
        <f t="shared" si="7"/>
        <v>458687.09657470818</v>
      </c>
      <c r="M33" s="27">
        <f t="shared" si="8"/>
        <v>1909.6666666666667</v>
      </c>
      <c r="N33" s="19">
        <f t="shared" si="9"/>
        <v>3819.3333333333335</v>
      </c>
    </row>
    <row r="34" spans="2:14" ht="61.5" customHeight="1" thickBot="1" x14ac:dyDescent="0.3">
      <c r="B34" s="17" t="s">
        <v>49</v>
      </c>
      <c r="C34" s="32" t="s">
        <v>207</v>
      </c>
      <c r="D34" s="36" t="s">
        <v>181</v>
      </c>
      <c r="E34" s="39">
        <v>2</v>
      </c>
      <c r="F34" s="44">
        <v>7017.6</v>
      </c>
      <c r="G34" s="18">
        <v>7020</v>
      </c>
      <c r="H34" s="18">
        <v>7022</v>
      </c>
      <c r="I34" s="19">
        <f t="shared" si="5"/>
        <v>7019.8666666666659</v>
      </c>
      <c r="J34" s="46">
        <v>3</v>
      </c>
      <c r="K34" s="27">
        <f t="shared" si="6"/>
        <v>2.2030282189142536</v>
      </c>
      <c r="L34" s="27">
        <f t="shared" si="7"/>
        <v>318646.24367482483</v>
      </c>
      <c r="M34" s="27">
        <f t="shared" si="8"/>
        <v>7019.8666666666659</v>
      </c>
      <c r="N34" s="19">
        <f t="shared" si="9"/>
        <v>14039.733333333332</v>
      </c>
    </row>
    <row r="35" spans="2:14" ht="63" customHeight="1" thickBot="1" x14ac:dyDescent="0.3">
      <c r="B35" s="17" t="s">
        <v>50</v>
      </c>
      <c r="C35" s="32" t="s">
        <v>208</v>
      </c>
      <c r="D35" s="36" t="s">
        <v>181</v>
      </c>
      <c r="E35" s="39">
        <v>2</v>
      </c>
      <c r="F35" s="44">
        <v>5450.4</v>
      </c>
      <c r="G35" s="18">
        <v>5450.3</v>
      </c>
      <c r="H35" s="18">
        <v>5455</v>
      </c>
      <c r="I35" s="19">
        <f t="shared" si="5"/>
        <v>5451.9000000000005</v>
      </c>
      <c r="J35" s="46">
        <v>3</v>
      </c>
      <c r="K35" s="27">
        <f t="shared" si="6"/>
        <v>2.6851443164195579</v>
      </c>
      <c r="L35" s="27">
        <f t="shared" si="7"/>
        <v>203039.36613990669</v>
      </c>
      <c r="M35" s="27">
        <f t="shared" si="8"/>
        <v>5451.9000000000005</v>
      </c>
      <c r="N35" s="19">
        <f t="shared" si="9"/>
        <v>10903.800000000001</v>
      </c>
    </row>
    <row r="36" spans="2:14" ht="33" customHeight="1" thickBot="1" x14ac:dyDescent="0.3">
      <c r="B36" s="17" t="s">
        <v>51</v>
      </c>
      <c r="C36" s="29" t="s">
        <v>209</v>
      </c>
      <c r="D36" s="36" t="s">
        <v>181</v>
      </c>
      <c r="E36" s="39">
        <v>2</v>
      </c>
      <c r="F36" s="44">
        <v>4374</v>
      </c>
      <c r="G36" s="18">
        <v>4380</v>
      </c>
      <c r="H36" s="18">
        <v>4378</v>
      </c>
      <c r="I36" s="19">
        <f t="shared" si="5"/>
        <v>4377.333333333333</v>
      </c>
      <c r="J36" s="46">
        <v>3</v>
      </c>
      <c r="K36" s="27">
        <f t="shared" si="6"/>
        <v>3.0550504633038931</v>
      </c>
      <c r="L36" s="27">
        <f t="shared" si="7"/>
        <v>143281.86672895259</v>
      </c>
      <c r="M36" s="27">
        <f t="shared" si="8"/>
        <v>4377.333333333333</v>
      </c>
      <c r="N36" s="19">
        <f t="shared" si="9"/>
        <v>8754.6666666666661</v>
      </c>
    </row>
    <row r="37" spans="2:14" ht="29.25" customHeight="1" thickBot="1" x14ac:dyDescent="0.3">
      <c r="B37" s="17" t="s">
        <v>52</v>
      </c>
      <c r="C37" s="32" t="s">
        <v>210</v>
      </c>
      <c r="D37" s="36" t="s">
        <v>93</v>
      </c>
      <c r="E37" s="39">
        <v>20</v>
      </c>
      <c r="F37" s="44">
        <v>306</v>
      </c>
      <c r="G37" s="18">
        <v>306.60000000000002</v>
      </c>
      <c r="H37" s="18">
        <v>307</v>
      </c>
      <c r="I37" s="19">
        <f t="shared" si="5"/>
        <v>306.53333333333336</v>
      </c>
      <c r="J37" s="46">
        <v>3</v>
      </c>
      <c r="K37" s="27">
        <f t="shared" si="6"/>
        <v>0.5033222956847182</v>
      </c>
      <c r="L37" s="27">
        <f t="shared" si="7"/>
        <v>60901.997777850534</v>
      </c>
      <c r="M37" s="27">
        <f t="shared" si="8"/>
        <v>306.53333333333336</v>
      </c>
      <c r="N37" s="19">
        <f t="shared" si="9"/>
        <v>6130.666666666667</v>
      </c>
    </row>
    <row r="38" spans="2:14" ht="39" customHeight="1" thickBot="1" x14ac:dyDescent="0.3">
      <c r="B38" s="17" t="s">
        <v>53</v>
      </c>
      <c r="C38" s="32" t="s">
        <v>211</v>
      </c>
      <c r="D38" s="36" t="s">
        <v>93</v>
      </c>
      <c r="E38" s="39">
        <v>20</v>
      </c>
      <c r="F38" s="44">
        <v>320.39999999999998</v>
      </c>
      <c r="G38" s="18">
        <v>320</v>
      </c>
      <c r="H38" s="18">
        <v>322</v>
      </c>
      <c r="I38" s="19">
        <f t="shared" si="5"/>
        <v>320.8</v>
      </c>
      <c r="J38" s="46">
        <v>3</v>
      </c>
      <c r="K38" s="27">
        <f t="shared" si="6"/>
        <v>1.0583005244258405</v>
      </c>
      <c r="L38" s="27">
        <f t="shared" si="7"/>
        <v>30312.750735339905</v>
      </c>
      <c r="M38" s="27">
        <f t="shared" si="8"/>
        <v>320.8</v>
      </c>
      <c r="N38" s="19">
        <f t="shared" si="9"/>
        <v>6416</v>
      </c>
    </row>
    <row r="39" spans="2:14" ht="18.75" customHeight="1" thickBot="1" x14ac:dyDescent="0.3">
      <c r="B39" s="17" t="s">
        <v>54</v>
      </c>
      <c r="C39" s="32" t="s">
        <v>212</v>
      </c>
      <c r="D39" s="36" t="s">
        <v>93</v>
      </c>
      <c r="E39" s="39">
        <v>25</v>
      </c>
      <c r="F39" s="44">
        <v>619.20000000000005</v>
      </c>
      <c r="G39" s="18">
        <v>620</v>
      </c>
      <c r="H39" s="18">
        <v>620.5</v>
      </c>
      <c r="I39" s="19">
        <f t="shared" si="5"/>
        <v>619.9</v>
      </c>
      <c r="J39" s="46">
        <v>3</v>
      </c>
      <c r="K39" s="27">
        <f t="shared" si="6"/>
        <v>0.65574385243017586</v>
      </c>
      <c r="L39" s="27">
        <f t="shared" si="7"/>
        <v>94533.863749185111</v>
      </c>
      <c r="M39" s="27">
        <f t="shared" si="8"/>
        <v>619.9</v>
      </c>
      <c r="N39" s="19">
        <f t="shared" si="9"/>
        <v>15497.5</v>
      </c>
    </row>
    <row r="40" spans="2:14" ht="19.5" thickBot="1" x14ac:dyDescent="0.3">
      <c r="B40" s="17" t="s">
        <v>55</v>
      </c>
      <c r="C40" s="32" t="s">
        <v>213</v>
      </c>
      <c r="D40" s="36" t="s">
        <v>93</v>
      </c>
      <c r="E40" s="39">
        <v>25</v>
      </c>
      <c r="F40" s="44">
        <v>339.6</v>
      </c>
      <c r="G40" s="18">
        <v>340</v>
      </c>
      <c r="H40" s="18">
        <v>340.5</v>
      </c>
      <c r="I40" s="19">
        <f t="shared" si="5"/>
        <v>340.03333333333336</v>
      </c>
      <c r="J40" s="46">
        <v>3</v>
      </c>
      <c r="K40" s="27">
        <f t="shared" si="6"/>
        <v>0.45092497528227848</v>
      </c>
      <c r="L40" s="27">
        <f t="shared" si="7"/>
        <v>75407.961850077816</v>
      </c>
      <c r="M40" s="27">
        <f t="shared" si="8"/>
        <v>340.03333333333336</v>
      </c>
      <c r="N40" s="19">
        <f t="shared" si="9"/>
        <v>8500.8333333333339</v>
      </c>
    </row>
    <row r="41" spans="2:14" ht="19.5" thickBot="1" x14ac:dyDescent="0.3">
      <c r="B41" s="17" t="s">
        <v>56</v>
      </c>
      <c r="C41" s="32" t="s">
        <v>214</v>
      </c>
      <c r="D41" s="36" t="s">
        <v>93</v>
      </c>
      <c r="E41" s="39">
        <v>20</v>
      </c>
      <c r="F41" s="44">
        <v>300.3</v>
      </c>
      <c r="G41" s="18">
        <v>300</v>
      </c>
      <c r="H41" s="18">
        <v>300.5</v>
      </c>
      <c r="I41" s="19">
        <f t="shared" si="5"/>
        <v>300.26666666666665</v>
      </c>
      <c r="J41" s="46">
        <v>3</v>
      </c>
      <c r="K41" s="27">
        <f t="shared" si="6"/>
        <v>0.2516611478423591</v>
      </c>
      <c r="L41" s="27">
        <f t="shared" si="7"/>
        <v>119313.87472441877</v>
      </c>
      <c r="M41" s="27">
        <f t="shared" si="8"/>
        <v>300.26666666666665</v>
      </c>
      <c r="N41" s="19">
        <f t="shared" si="9"/>
        <v>6005.333333333333</v>
      </c>
    </row>
    <row r="42" spans="2:14" ht="19.5" thickBot="1" x14ac:dyDescent="0.3">
      <c r="B42" s="17" t="s">
        <v>57</v>
      </c>
      <c r="C42" s="32" t="s">
        <v>215</v>
      </c>
      <c r="D42" s="36" t="s">
        <v>93</v>
      </c>
      <c r="E42" s="39">
        <v>20</v>
      </c>
      <c r="F42" s="44">
        <v>311.3</v>
      </c>
      <c r="G42" s="18">
        <v>312</v>
      </c>
      <c r="H42" s="18">
        <v>312.5</v>
      </c>
      <c r="I42" s="19">
        <f t="shared" si="5"/>
        <v>311.93333333333334</v>
      </c>
      <c r="J42" s="46">
        <v>3</v>
      </c>
      <c r="K42" s="27">
        <f t="shared" si="6"/>
        <v>0.60277137733416486</v>
      </c>
      <c r="L42" s="27">
        <f t="shared" si="7"/>
        <v>51749.858248561715</v>
      </c>
      <c r="M42" s="27">
        <f t="shared" si="8"/>
        <v>311.93333333333334</v>
      </c>
      <c r="N42" s="19">
        <f t="shared" si="9"/>
        <v>6238.666666666667</v>
      </c>
    </row>
    <row r="43" spans="2:14" ht="32.25" thickBot="1" x14ac:dyDescent="0.3">
      <c r="B43" s="17" t="s">
        <v>58</v>
      </c>
      <c r="C43" s="32" t="s">
        <v>216</v>
      </c>
      <c r="D43" s="36" t="s">
        <v>93</v>
      </c>
      <c r="E43" s="39">
        <v>20</v>
      </c>
      <c r="F43" s="44">
        <v>280.8</v>
      </c>
      <c r="G43" s="18">
        <v>281</v>
      </c>
      <c r="H43" s="18">
        <v>282</v>
      </c>
      <c r="I43" s="19">
        <f t="shared" si="5"/>
        <v>281.26666666666665</v>
      </c>
      <c r="J43" s="46">
        <v>3</v>
      </c>
      <c r="K43" s="27">
        <f t="shared" si="6"/>
        <v>0.64291005073285956</v>
      </c>
      <c r="L43" s="27">
        <f t="shared" si="7"/>
        <v>43748.992000676917</v>
      </c>
      <c r="M43" s="27">
        <f t="shared" si="8"/>
        <v>281.26666666666665</v>
      </c>
      <c r="N43" s="19">
        <f t="shared" si="9"/>
        <v>5625.333333333333</v>
      </c>
    </row>
    <row r="44" spans="2:14" ht="29.25" customHeight="1" thickBot="1" x14ac:dyDescent="0.3">
      <c r="B44" s="17" t="s">
        <v>59</v>
      </c>
      <c r="C44" s="32" t="s">
        <v>217</v>
      </c>
      <c r="D44" s="36" t="s">
        <v>93</v>
      </c>
      <c r="E44" s="39">
        <v>20</v>
      </c>
      <c r="F44" s="44">
        <v>304.8</v>
      </c>
      <c r="G44" s="18">
        <v>305</v>
      </c>
      <c r="H44" s="18">
        <v>305.8</v>
      </c>
      <c r="I44" s="19">
        <f t="shared" si="5"/>
        <v>305.2</v>
      </c>
      <c r="J44" s="46">
        <v>3</v>
      </c>
      <c r="K44" s="27">
        <f t="shared" si="6"/>
        <v>0.52915026221292027</v>
      </c>
      <c r="L44" s="27">
        <f t="shared" si="7"/>
        <v>57677.378581207835</v>
      </c>
      <c r="M44" s="27">
        <f t="shared" si="8"/>
        <v>305.2</v>
      </c>
      <c r="N44" s="19">
        <f t="shared" si="9"/>
        <v>6104</v>
      </c>
    </row>
    <row r="45" spans="2:14" ht="36.75" customHeight="1" thickBot="1" x14ac:dyDescent="0.3">
      <c r="B45" s="17" t="s">
        <v>60</v>
      </c>
      <c r="C45" s="32" t="s">
        <v>218</v>
      </c>
      <c r="D45" s="36" t="s">
        <v>93</v>
      </c>
      <c r="E45" s="39">
        <v>20</v>
      </c>
      <c r="F45" s="44">
        <v>436.8</v>
      </c>
      <c r="G45" s="18">
        <v>437.2</v>
      </c>
      <c r="H45" s="18">
        <v>438.6</v>
      </c>
      <c r="I45" s="19">
        <f t="shared" si="5"/>
        <v>437.5333333333333</v>
      </c>
      <c r="J45" s="46">
        <v>3</v>
      </c>
      <c r="K45" s="27">
        <f t="shared" si="6"/>
        <v>0.94516312525053214</v>
      </c>
      <c r="L45" s="27">
        <f t="shared" si="7"/>
        <v>46291.832768799286</v>
      </c>
      <c r="M45" s="27">
        <f t="shared" si="8"/>
        <v>437.5333333333333</v>
      </c>
      <c r="N45" s="19">
        <f t="shared" si="9"/>
        <v>8750.6666666666661</v>
      </c>
    </row>
    <row r="46" spans="2:14" ht="33.75" customHeight="1" thickBot="1" x14ac:dyDescent="0.3">
      <c r="B46" s="17" t="s">
        <v>61</v>
      </c>
      <c r="C46" s="32" t="s">
        <v>219</v>
      </c>
      <c r="D46" s="36" t="s">
        <v>93</v>
      </c>
      <c r="E46" s="39">
        <v>20</v>
      </c>
      <c r="F46" s="44">
        <v>470.4</v>
      </c>
      <c r="G46" s="18">
        <v>471</v>
      </c>
      <c r="H46" s="18">
        <v>472.7</v>
      </c>
      <c r="I46" s="19">
        <f t="shared" si="5"/>
        <v>471.36666666666662</v>
      </c>
      <c r="J46" s="46">
        <v>3</v>
      </c>
      <c r="K46" s="27">
        <f t="shared" si="6"/>
        <v>1.1930353445448882</v>
      </c>
      <c r="L46" s="27">
        <f t="shared" si="7"/>
        <v>39509.8660590379</v>
      </c>
      <c r="M46" s="27">
        <f t="shared" si="8"/>
        <v>471.36666666666662</v>
      </c>
      <c r="N46" s="19">
        <f t="shared" si="9"/>
        <v>9427.3333333333321</v>
      </c>
    </row>
    <row r="47" spans="2:14" ht="32.25" thickBot="1" x14ac:dyDescent="0.3">
      <c r="B47" s="17" t="s">
        <v>62</v>
      </c>
      <c r="C47" s="32" t="s">
        <v>220</v>
      </c>
      <c r="D47" s="36" t="s">
        <v>93</v>
      </c>
      <c r="E47" s="39">
        <v>10</v>
      </c>
      <c r="F47" s="44">
        <v>156</v>
      </c>
      <c r="G47" s="18">
        <v>155</v>
      </c>
      <c r="H47" s="18">
        <v>156.69999999999999</v>
      </c>
      <c r="I47" s="19">
        <f t="shared" si="5"/>
        <v>155.9</v>
      </c>
      <c r="J47" s="46">
        <v>3</v>
      </c>
      <c r="K47" s="27">
        <f t="shared" si="6"/>
        <v>0.85440037453174777</v>
      </c>
      <c r="L47" s="27">
        <f t="shared" si="7"/>
        <v>18246.714847876872</v>
      </c>
      <c r="M47" s="27">
        <f t="shared" si="8"/>
        <v>155.9</v>
      </c>
      <c r="N47" s="19">
        <f t="shared" si="9"/>
        <v>1559</v>
      </c>
    </row>
    <row r="48" spans="2:14" ht="19.5" thickBot="1" x14ac:dyDescent="0.3">
      <c r="B48" s="17" t="s">
        <v>63</v>
      </c>
      <c r="C48" s="32" t="s">
        <v>221</v>
      </c>
      <c r="D48" s="36" t="s">
        <v>93</v>
      </c>
      <c r="E48" s="39">
        <v>20</v>
      </c>
      <c r="F48" s="44">
        <v>100.8</v>
      </c>
      <c r="G48" s="18">
        <v>102</v>
      </c>
      <c r="H48" s="18">
        <v>101.9</v>
      </c>
      <c r="I48" s="19">
        <f t="shared" si="5"/>
        <v>101.56666666666668</v>
      </c>
      <c r="J48" s="46">
        <v>3</v>
      </c>
      <c r="K48" s="27">
        <f t="shared" si="6"/>
        <v>0.66583281184794241</v>
      </c>
      <c r="L48" s="27">
        <f t="shared" si="7"/>
        <v>15254.079531583924</v>
      </c>
      <c r="M48" s="27">
        <f t="shared" si="8"/>
        <v>101.56666666666668</v>
      </c>
      <c r="N48" s="19">
        <f t="shared" si="9"/>
        <v>2031.3333333333335</v>
      </c>
    </row>
    <row r="49" spans="1:14" ht="19.5" thickBot="1" x14ac:dyDescent="0.3">
      <c r="B49" s="17" t="s">
        <v>64</v>
      </c>
      <c r="C49" s="32" t="s">
        <v>222</v>
      </c>
      <c r="D49" s="36" t="s">
        <v>93</v>
      </c>
      <c r="E49" s="39">
        <v>25</v>
      </c>
      <c r="F49" s="44">
        <v>109.2</v>
      </c>
      <c r="G49" s="18">
        <v>110.2</v>
      </c>
      <c r="H49" s="18">
        <v>110.2</v>
      </c>
      <c r="I49" s="19">
        <f t="shared" si="5"/>
        <v>109.86666666666667</v>
      </c>
      <c r="J49" s="46">
        <v>3</v>
      </c>
      <c r="K49" s="27">
        <f t="shared" si="6"/>
        <v>0.57735026918962573</v>
      </c>
      <c r="L49" s="27">
        <f t="shared" si="7"/>
        <v>19029.464872490065</v>
      </c>
      <c r="M49" s="27">
        <f t="shared" si="8"/>
        <v>109.86666666666667</v>
      </c>
      <c r="N49" s="19">
        <f t="shared" si="9"/>
        <v>2746.666666666667</v>
      </c>
    </row>
    <row r="50" spans="1:14" ht="19.5" thickBot="1" x14ac:dyDescent="0.3">
      <c r="B50" s="17" t="s">
        <v>65</v>
      </c>
      <c r="C50" s="32" t="s">
        <v>223</v>
      </c>
      <c r="D50" s="36" t="s">
        <v>93</v>
      </c>
      <c r="E50" s="39">
        <v>20</v>
      </c>
      <c r="F50" s="44">
        <v>135.6</v>
      </c>
      <c r="G50" s="18">
        <v>136</v>
      </c>
      <c r="H50" s="18">
        <v>138</v>
      </c>
      <c r="I50" s="19">
        <f t="shared" si="5"/>
        <v>136.53333333333333</v>
      </c>
      <c r="J50" s="46">
        <v>3</v>
      </c>
      <c r="K50" s="27">
        <f t="shared" si="6"/>
        <v>1.2858201014657293</v>
      </c>
      <c r="L50" s="27">
        <f t="shared" si="7"/>
        <v>10618.385354039538</v>
      </c>
      <c r="M50" s="27">
        <f t="shared" si="8"/>
        <v>136.53333333333333</v>
      </c>
      <c r="N50" s="19">
        <f t="shared" si="9"/>
        <v>2730.6666666666665</v>
      </c>
    </row>
    <row r="51" spans="1:14" ht="30" customHeight="1" thickBot="1" x14ac:dyDescent="0.3">
      <c r="B51" s="17" t="s">
        <v>66</v>
      </c>
      <c r="C51" s="32" t="s">
        <v>224</v>
      </c>
      <c r="D51" s="36" t="s">
        <v>93</v>
      </c>
      <c r="E51" s="39">
        <v>10</v>
      </c>
      <c r="F51" s="44">
        <v>177.6</v>
      </c>
      <c r="G51" s="18">
        <v>178</v>
      </c>
      <c r="H51" s="18">
        <v>180</v>
      </c>
      <c r="I51" s="19">
        <f t="shared" si="5"/>
        <v>178.53333333333333</v>
      </c>
      <c r="J51" s="46">
        <v>3</v>
      </c>
      <c r="K51" s="27">
        <f t="shared" si="6"/>
        <v>1.2858201014657293</v>
      </c>
      <c r="L51" s="27">
        <f t="shared" si="7"/>
        <v>13884.783192440373</v>
      </c>
      <c r="M51" s="27">
        <f t="shared" si="8"/>
        <v>178.53333333333333</v>
      </c>
      <c r="N51" s="19">
        <f t="shared" si="9"/>
        <v>1785.3333333333333</v>
      </c>
    </row>
    <row r="52" spans="1:14" ht="19.5" thickBot="1" x14ac:dyDescent="0.3">
      <c r="B52" s="17" t="s">
        <v>67</v>
      </c>
      <c r="C52" s="32" t="s">
        <v>225</v>
      </c>
      <c r="D52" s="36" t="s">
        <v>93</v>
      </c>
      <c r="E52" s="39">
        <v>20</v>
      </c>
      <c r="F52" s="44">
        <v>260.39999999999998</v>
      </c>
      <c r="G52" s="18">
        <v>265</v>
      </c>
      <c r="H52" s="18">
        <v>267</v>
      </c>
      <c r="I52" s="19">
        <f t="shared" si="5"/>
        <v>264.13333333333333</v>
      </c>
      <c r="J52" s="46">
        <v>3</v>
      </c>
      <c r="K52" s="27">
        <f t="shared" si="6"/>
        <v>3.3842773723992274</v>
      </c>
      <c r="L52" s="27">
        <f t="shared" si="7"/>
        <v>7804.7188297122457</v>
      </c>
      <c r="M52" s="27">
        <f t="shared" si="8"/>
        <v>264.13333333333333</v>
      </c>
      <c r="N52" s="19">
        <f t="shared" si="9"/>
        <v>5282.6666666666661</v>
      </c>
    </row>
    <row r="53" spans="1:14" ht="32.25" customHeight="1" thickBot="1" x14ac:dyDescent="0.3">
      <c r="B53" s="17" t="s">
        <v>68</v>
      </c>
      <c r="C53" s="32" t="s">
        <v>226</v>
      </c>
      <c r="D53" s="36" t="s">
        <v>93</v>
      </c>
      <c r="E53" s="39">
        <v>10</v>
      </c>
      <c r="F53" s="44">
        <v>378</v>
      </c>
      <c r="G53" s="18">
        <v>380</v>
      </c>
      <c r="H53" s="18">
        <v>400</v>
      </c>
      <c r="I53" s="19">
        <f t="shared" si="5"/>
        <v>386</v>
      </c>
      <c r="J53" s="46">
        <v>3</v>
      </c>
      <c r="K53" s="27">
        <f t="shared" si="6"/>
        <v>12.165525060596439</v>
      </c>
      <c r="L53" s="27">
        <f t="shared" si="7"/>
        <v>3172.9004549933957</v>
      </c>
      <c r="M53" s="27">
        <f t="shared" si="8"/>
        <v>386</v>
      </c>
      <c r="N53" s="19">
        <f t="shared" si="9"/>
        <v>3860</v>
      </c>
    </row>
    <row r="54" spans="1:14" ht="30.75" customHeight="1" thickBot="1" x14ac:dyDescent="0.3">
      <c r="B54" s="17" t="s">
        <v>69</v>
      </c>
      <c r="C54" s="32" t="s">
        <v>227</v>
      </c>
      <c r="D54" s="36" t="s">
        <v>93</v>
      </c>
      <c r="E54" s="39">
        <v>2</v>
      </c>
      <c r="F54" s="44">
        <v>2168.4</v>
      </c>
      <c r="G54" s="18">
        <v>2200</v>
      </c>
      <c r="H54" s="18">
        <v>2199</v>
      </c>
      <c r="I54" s="19">
        <f t="shared" si="5"/>
        <v>2189.1333333333332</v>
      </c>
      <c r="J54" s="46">
        <v>3</v>
      </c>
      <c r="K54" s="27">
        <f t="shared" si="6"/>
        <v>17.962553641766291</v>
      </c>
      <c r="L54" s="27">
        <f t="shared" si="7"/>
        <v>12187.205544334129</v>
      </c>
      <c r="M54" s="27">
        <f t="shared" si="8"/>
        <v>2189.1333333333332</v>
      </c>
      <c r="N54" s="19">
        <f t="shared" si="9"/>
        <v>4378.2666666666664</v>
      </c>
    </row>
    <row r="55" spans="1:14" ht="27" customHeight="1" thickBot="1" x14ac:dyDescent="0.3">
      <c r="B55" s="17" t="s">
        <v>70</v>
      </c>
      <c r="C55" s="32" t="s">
        <v>228</v>
      </c>
      <c r="D55" s="36" t="s">
        <v>93</v>
      </c>
      <c r="E55" s="39">
        <v>10</v>
      </c>
      <c r="F55" s="44">
        <v>118.8</v>
      </c>
      <c r="G55" s="18">
        <v>120</v>
      </c>
      <c r="H55" s="18">
        <v>122.1</v>
      </c>
      <c r="I55" s="19">
        <f t="shared" si="5"/>
        <v>120.3</v>
      </c>
      <c r="J55" s="46">
        <v>3</v>
      </c>
      <c r="K55" s="27">
        <f t="shared" si="6"/>
        <v>1.6703293088490048</v>
      </c>
      <c r="L55" s="27">
        <f t="shared" si="7"/>
        <v>7202.1726112736815</v>
      </c>
      <c r="M55" s="27">
        <f t="shared" si="8"/>
        <v>120.3</v>
      </c>
      <c r="N55" s="19">
        <f t="shared" si="9"/>
        <v>1203</v>
      </c>
    </row>
    <row r="56" spans="1:14" ht="27" customHeight="1" thickBot="1" x14ac:dyDescent="0.3">
      <c r="B56" s="17" t="s">
        <v>71</v>
      </c>
      <c r="C56" s="32" t="s">
        <v>229</v>
      </c>
      <c r="D56" s="36" t="s">
        <v>93</v>
      </c>
      <c r="E56" s="39">
        <v>10</v>
      </c>
      <c r="F56" s="44">
        <v>166.8</v>
      </c>
      <c r="G56" s="18">
        <v>167.3</v>
      </c>
      <c r="H56" s="18">
        <v>168.4</v>
      </c>
      <c r="I56" s="19">
        <f t="shared" si="5"/>
        <v>167.5</v>
      </c>
      <c r="J56" s="46">
        <v>3</v>
      </c>
      <c r="K56" s="27">
        <f t="shared" si="6"/>
        <v>0.81853527718724184</v>
      </c>
      <c r="L56" s="27">
        <f t="shared" si="7"/>
        <v>20463.381929681203</v>
      </c>
      <c r="M56" s="27">
        <f t="shared" si="8"/>
        <v>167.5</v>
      </c>
      <c r="N56" s="19">
        <f t="shared" si="9"/>
        <v>1675</v>
      </c>
    </row>
    <row r="57" spans="1:14" ht="38.25" thickBot="1" x14ac:dyDescent="0.3">
      <c r="A57" s="17" t="s">
        <v>83</v>
      </c>
      <c r="B57" s="17" t="s">
        <v>72</v>
      </c>
      <c r="C57" s="32" t="s">
        <v>230</v>
      </c>
      <c r="D57" s="36" t="s">
        <v>93</v>
      </c>
      <c r="E57" s="39">
        <v>10</v>
      </c>
      <c r="F57" s="44">
        <v>512.4</v>
      </c>
      <c r="G57" s="18">
        <v>513</v>
      </c>
      <c r="H57" s="19">
        <v>515</v>
      </c>
      <c r="I57" s="19">
        <f t="shared" si="5"/>
        <v>513.4666666666667</v>
      </c>
      <c r="J57" s="46">
        <v>3</v>
      </c>
      <c r="K57" s="27">
        <f t="shared" si="6"/>
        <v>1.361371857110818</v>
      </c>
      <c r="L57" s="27">
        <f t="shared" si="7"/>
        <v>37716.856271465411</v>
      </c>
      <c r="M57" s="27">
        <f t="shared" si="8"/>
        <v>513.4666666666667</v>
      </c>
      <c r="N57" s="19">
        <f t="shared" si="9"/>
        <v>5134.666666666667</v>
      </c>
    </row>
    <row r="58" spans="1:14" ht="38.25" thickBot="1" x14ac:dyDescent="0.3">
      <c r="A58" s="17" t="s">
        <v>84</v>
      </c>
      <c r="B58" s="17" t="s">
        <v>73</v>
      </c>
      <c r="C58" s="32" t="s">
        <v>231</v>
      </c>
      <c r="D58" s="36" t="s">
        <v>93</v>
      </c>
      <c r="E58" s="39">
        <v>10</v>
      </c>
      <c r="F58" s="44">
        <v>1480.8</v>
      </c>
      <c r="G58" s="18">
        <v>1500</v>
      </c>
      <c r="H58" s="19">
        <v>1499.9</v>
      </c>
      <c r="I58" s="19">
        <f t="shared" si="5"/>
        <v>1493.5666666666668</v>
      </c>
      <c r="J58" s="46">
        <v>3</v>
      </c>
      <c r="K58" s="27">
        <f t="shared" si="6"/>
        <v>11.05637071255005</v>
      </c>
      <c r="L58" s="27">
        <f t="shared" si="7"/>
        <v>13508.652210542508</v>
      </c>
      <c r="M58" s="27">
        <f t="shared" si="8"/>
        <v>1493.5666666666668</v>
      </c>
      <c r="N58" s="19">
        <f t="shared" si="9"/>
        <v>14935.666666666668</v>
      </c>
    </row>
    <row r="59" spans="1:14" ht="38.25" thickBot="1" x14ac:dyDescent="0.3">
      <c r="A59" s="17" t="s">
        <v>85</v>
      </c>
      <c r="B59" s="17" t="s">
        <v>74</v>
      </c>
      <c r="C59" s="32" t="s">
        <v>232</v>
      </c>
      <c r="D59" s="36" t="s">
        <v>93</v>
      </c>
      <c r="E59" s="39">
        <v>6</v>
      </c>
      <c r="F59" s="44">
        <v>1135.2</v>
      </c>
      <c r="G59" s="18">
        <v>1140</v>
      </c>
      <c r="H59" s="19">
        <v>1139</v>
      </c>
      <c r="I59" s="19">
        <f t="shared" si="5"/>
        <v>1138.0666666666666</v>
      </c>
      <c r="J59" s="46">
        <v>3</v>
      </c>
      <c r="K59" s="27">
        <f t="shared" si="6"/>
        <v>2.5324559884296516</v>
      </c>
      <c r="L59" s="27">
        <f t="shared" si="7"/>
        <v>44939.247586781137</v>
      </c>
      <c r="M59" s="27">
        <f t="shared" si="8"/>
        <v>1138.0666666666666</v>
      </c>
      <c r="N59" s="19">
        <f t="shared" si="9"/>
        <v>6828.4</v>
      </c>
    </row>
    <row r="60" spans="1:14" ht="38.25" thickBot="1" x14ac:dyDescent="0.3">
      <c r="A60" s="17" t="s">
        <v>86</v>
      </c>
      <c r="B60" s="17" t="s">
        <v>75</v>
      </c>
      <c r="C60" s="32" t="s">
        <v>233</v>
      </c>
      <c r="D60" s="36" t="s">
        <v>93</v>
      </c>
      <c r="E60" s="39">
        <v>2</v>
      </c>
      <c r="F60" s="44">
        <v>1423.2</v>
      </c>
      <c r="G60" s="18">
        <v>1425</v>
      </c>
      <c r="H60" s="19">
        <v>1425.1</v>
      </c>
      <c r="I60" s="19">
        <f t="shared" si="5"/>
        <v>1424.4333333333332</v>
      </c>
      <c r="J60" s="46">
        <v>3</v>
      </c>
      <c r="K60" s="27">
        <f t="shared" si="6"/>
        <v>1.0692676621563082</v>
      </c>
      <c r="L60" s="27">
        <f t="shared" si="7"/>
        <v>133215.78719221623</v>
      </c>
      <c r="M60" s="27">
        <f t="shared" si="8"/>
        <v>1424.4333333333332</v>
      </c>
      <c r="N60" s="19">
        <f t="shared" si="9"/>
        <v>2848.8666666666663</v>
      </c>
    </row>
    <row r="61" spans="1:14" ht="37.5" customHeight="1" thickBot="1" x14ac:dyDescent="0.3">
      <c r="A61" s="17" t="s">
        <v>87</v>
      </c>
      <c r="B61" s="17" t="s">
        <v>76</v>
      </c>
      <c r="C61" s="32" t="s">
        <v>234</v>
      </c>
      <c r="D61" s="36" t="s">
        <v>93</v>
      </c>
      <c r="E61" s="39">
        <v>10</v>
      </c>
      <c r="F61" s="44">
        <v>104.4</v>
      </c>
      <c r="G61" s="18">
        <v>104.9</v>
      </c>
      <c r="H61" s="19">
        <v>105</v>
      </c>
      <c r="I61" s="19">
        <f t="shared" si="5"/>
        <v>104.76666666666667</v>
      </c>
      <c r="J61" s="46">
        <v>3</v>
      </c>
      <c r="K61" s="27">
        <f t="shared" si="6"/>
        <v>0.32145502536642978</v>
      </c>
      <c r="L61" s="27">
        <f t="shared" si="7"/>
        <v>32591.391765377473</v>
      </c>
      <c r="M61" s="27">
        <f t="shared" si="8"/>
        <v>104.76666666666667</v>
      </c>
      <c r="N61" s="19">
        <f t="shared" si="9"/>
        <v>1047.6666666666667</v>
      </c>
    </row>
    <row r="62" spans="1:14" ht="38.25" thickBot="1" x14ac:dyDescent="0.3">
      <c r="A62" s="17" t="s">
        <v>88</v>
      </c>
      <c r="B62" s="17" t="s">
        <v>77</v>
      </c>
      <c r="C62" s="32" t="s">
        <v>235</v>
      </c>
      <c r="D62" s="36" t="s">
        <v>93</v>
      </c>
      <c r="E62" s="39">
        <v>20</v>
      </c>
      <c r="F62" s="44">
        <v>117.6</v>
      </c>
      <c r="G62" s="18">
        <v>120</v>
      </c>
      <c r="H62" s="19">
        <v>119</v>
      </c>
      <c r="I62" s="19">
        <f t="shared" si="5"/>
        <v>118.86666666666667</v>
      </c>
      <c r="J62" s="46">
        <v>3</v>
      </c>
      <c r="K62" s="27">
        <f t="shared" si="6"/>
        <v>1.2055427546683446</v>
      </c>
      <c r="L62" s="27">
        <f t="shared" si="7"/>
        <v>9860.0125301543485</v>
      </c>
      <c r="M62" s="27">
        <f t="shared" si="8"/>
        <v>118.86666666666667</v>
      </c>
      <c r="N62" s="19">
        <f t="shared" si="9"/>
        <v>2377.3333333333335</v>
      </c>
    </row>
    <row r="63" spans="1:14" ht="38.25" thickBot="1" x14ac:dyDescent="0.3">
      <c r="A63" s="17" t="s">
        <v>89</v>
      </c>
      <c r="B63" s="17" t="s">
        <v>78</v>
      </c>
      <c r="C63" s="32" t="s">
        <v>236</v>
      </c>
      <c r="D63" s="36" t="s">
        <v>93</v>
      </c>
      <c r="E63" s="39">
        <v>20</v>
      </c>
      <c r="F63" s="44">
        <v>171.6</v>
      </c>
      <c r="G63" s="18">
        <v>170</v>
      </c>
      <c r="H63" s="19">
        <v>172</v>
      </c>
      <c r="I63" s="19">
        <f t="shared" si="5"/>
        <v>171.20000000000002</v>
      </c>
      <c r="J63" s="46">
        <v>3</v>
      </c>
      <c r="K63" s="27">
        <f t="shared" si="6"/>
        <v>1.0583005244258352</v>
      </c>
      <c r="L63" s="27">
        <f t="shared" si="7"/>
        <v>16176.879444794944</v>
      </c>
      <c r="M63" s="27">
        <f t="shared" si="8"/>
        <v>171.20000000000002</v>
      </c>
      <c r="N63" s="19">
        <f t="shared" si="9"/>
        <v>3424.0000000000005</v>
      </c>
    </row>
    <row r="64" spans="1:14" ht="38.25" thickBot="1" x14ac:dyDescent="0.3">
      <c r="A64" s="17" t="s">
        <v>90</v>
      </c>
      <c r="B64" s="17" t="s">
        <v>79</v>
      </c>
      <c r="C64" s="32" t="s">
        <v>237</v>
      </c>
      <c r="D64" s="36" t="s">
        <v>93</v>
      </c>
      <c r="E64" s="39">
        <v>20</v>
      </c>
      <c r="F64" s="44">
        <v>170.5</v>
      </c>
      <c r="G64" s="18">
        <v>170.9</v>
      </c>
      <c r="H64" s="19">
        <v>170.8</v>
      </c>
      <c r="I64" s="19">
        <f t="shared" si="5"/>
        <v>170.73333333333335</v>
      </c>
      <c r="J64" s="46">
        <v>3</v>
      </c>
      <c r="K64" s="27">
        <f t="shared" si="6"/>
        <v>0.20816659994661738</v>
      </c>
      <c r="L64" s="27">
        <f t="shared" si="7"/>
        <v>82017.640378964017</v>
      </c>
      <c r="M64" s="27">
        <f t="shared" si="8"/>
        <v>170.73333333333335</v>
      </c>
      <c r="N64" s="19">
        <f t="shared" si="9"/>
        <v>3414.666666666667</v>
      </c>
    </row>
    <row r="65" spans="1:14" ht="38.25" thickBot="1" x14ac:dyDescent="0.3">
      <c r="A65" s="17" t="s">
        <v>91</v>
      </c>
      <c r="B65" s="17" t="s">
        <v>80</v>
      </c>
      <c r="C65" s="32" t="s">
        <v>238</v>
      </c>
      <c r="D65" s="36" t="s">
        <v>93</v>
      </c>
      <c r="E65" s="39">
        <v>5</v>
      </c>
      <c r="F65" s="44">
        <v>230.4</v>
      </c>
      <c r="G65" s="18">
        <v>234</v>
      </c>
      <c r="H65" s="19">
        <v>240</v>
      </c>
      <c r="I65" s="19">
        <f t="shared" si="5"/>
        <v>234.79999999999998</v>
      </c>
      <c r="J65" s="46">
        <v>3</v>
      </c>
      <c r="K65" s="27">
        <f t="shared" si="6"/>
        <v>4.849742261192854</v>
      </c>
      <c r="L65" s="27">
        <f t="shared" si="7"/>
        <v>4841.4944002044349</v>
      </c>
      <c r="M65" s="27">
        <f t="shared" si="8"/>
        <v>234.79999999999998</v>
      </c>
      <c r="N65" s="19">
        <f t="shared" si="9"/>
        <v>1174</v>
      </c>
    </row>
    <row r="66" spans="1:14" ht="38.25" thickBot="1" x14ac:dyDescent="0.3">
      <c r="A66" s="17" t="s">
        <v>92</v>
      </c>
      <c r="B66" s="17" t="s">
        <v>81</v>
      </c>
      <c r="C66" s="32" t="s">
        <v>239</v>
      </c>
      <c r="D66" s="36" t="s">
        <v>93</v>
      </c>
      <c r="E66" s="39">
        <v>5</v>
      </c>
      <c r="F66" s="44">
        <v>255.6</v>
      </c>
      <c r="G66" s="18">
        <v>290</v>
      </c>
      <c r="H66" s="19">
        <v>266.60000000000002</v>
      </c>
      <c r="I66" s="19">
        <f t="shared" si="5"/>
        <v>270.73333333333335</v>
      </c>
      <c r="J66" s="46">
        <v>3</v>
      </c>
      <c r="K66" s="27">
        <f t="shared" si="6"/>
        <v>17.568532475233475</v>
      </c>
      <c r="L66" s="27">
        <f t="shared" si="7"/>
        <v>1541.0127949786852</v>
      </c>
      <c r="M66" s="27">
        <f t="shared" si="8"/>
        <v>270.73333333333335</v>
      </c>
      <c r="N66" s="19">
        <f t="shared" si="9"/>
        <v>1353.6666666666667</v>
      </c>
    </row>
    <row r="67" spans="1:14" ht="18.75" customHeight="1" thickBot="1" x14ac:dyDescent="0.3">
      <c r="A67" s="17"/>
      <c r="B67" s="17" t="s">
        <v>82</v>
      </c>
      <c r="C67" s="32" t="s">
        <v>240</v>
      </c>
      <c r="D67" s="36" t="s">
        <v>93</v>
      </c>
      <c r="E67" s="39">
        <v>10</v>
      </c>
      <c r="F67" s="44">
        <v>294</v>
      </c>
      <c r="G67" s="18">
        <v>297</v>
      </c>
      <c r="H67" s="19">
        <v>297.8</v>
      </c>
      <c r="I67" s="19">
        <f t="shared" si="5"/>
        <v>296.26666666666665</v>
      </c>
      <c r="J67" s="46">
        <v>3</v>
      </c>
      <c r="K67" s="27">
        <f t="shared" si="6"/>
        <v>2.0033305601755669</v>
      </c>
      <c r="L67" s="27">
        <f t="shared" si="7"/>
        <v>14788.705995714585</v>
      </c>
      <c r="M67" s="27">
        <f t="shared" si="8"/>
        <v>296.26666666666665</v>
      </c>
      <c r="N67" s="19">
        <f t="shared" si="9"/>
        <v>2962.6666666666665</v>
      </c>
    </row>
    <row r="68" spans="1:14" ht="18.75" customHeight="1" thickBot="1" x14ac:dyDescent="0.3">
      <c r="A68" s="20"/>
      <c r="B68" s="17" t="s">
        <v>83</v>
      </c>
      <c r="C68" s="32" t="s">
        <v>241</v>
      </c>
      <c r="D68" s="36" t="s">
        <v>93</v>
      </c>
      <c r="E68" s="39">
        <v>5</v>
      </c>
      <c r="F68" s="44">
        <v>862.8</v>
      </c>
      <c r="G68" s="18">
        <v>863.5</v>
      </c>
      <c r="H68" s="19">
        <v>864.8</v>
      </c>
      <c r="I68" s="19">
        <f t="shared" si="5"/>
        <v>863.69999999999993</v>
      </c>
      <c r="J68" s="46">
        <v>3</v>
      </c>
      <c r="K68" s="27">
        <f t="shared" si="6"/>
        <v>1.0148891565092175</v>
      </c>
      <c r="L68" s="27">
        <f t="shared" si="7"/>
        <v>85102.889755050361</v>
      </c>
      <c r="M68" s="27">
        <f t="shared" si="8"/>
        <v>863.69999999999993</v>
      </c>
      <c r="N68" s="19">
        <f t="shared" si="9"/>
        <v>4318.5</v>
      </c>
    </row>
    <row r="69" spans="1:14" ht="18.75" customHeight="1" thickBot="1" x14ac:dyDescent="0.3">
      <c r="B69" s="17" t="s">
        <v>84</v>
      </c>
      <c r="C69" s="32" t="s">
        <v>242</v>
      </c>
      <c r="D69" s="36" t="s">
        <v>93</v>
      </c>
      <c r="E69" s="39">
        <v>6</v>
      </c>
      <c r="F69" s="44">
        <v>1284</v>
      </c>
      <c r="G69" s="18">
        <v>1300</v>
      </c>
      <c r="H69" s="18">
        <v>1299</v>
      </c>
      <c r="I69" s="19">
        <f t="shared" si="5"/>
        <v>1294.3333333333333</v>
      </c>
      <c r="J69" s="46">
        <v>3</v>
      </c>
      <c r="K69" s="27">
        <f t="shared" si="6"/>
        <v>8.9628864398325021</v>
      </c>
      <c r="L69" s="27">
        <f t="shared" si="7"/>
        <v>14441.032384178257</v>
      </c>
      <c r="M69" s="27">
        <f t="shared" si="8"/>
        <v>1294.3333333333333</v>
      </c>
      <c r="N69" s="19">
        <f t="shared" si="9"/>
        <v>7766</v>
      </c>
    </row>
    <row r="70" spans="1:14" ht="32.25" thickBot="1" x14ac:dyDescent="0.3">
      <c r="B70" s="17" t="s">
        <v>85</v>
      </c>
      <c r="C70" s="32" t="s">
        <v>243</v>
      </c>
      <c r="D70" s="36" t="s">
        <v>93</v>
      </c>
      <c r="E70" s="39">
        <v>1000</v>
      </c>
      <c r="F70" s="44">
        <v>187.2</v>
      </c>
      <c r="G70" s="18">
        <v>200</v>
      </c>
      <c r="H70" s="18">
        <v>192</v>
      </c>
      <c r="I70" s="19">
        <f t="shared" si="5"/>
        <v>193.06666666666669</v>
      </c>
      <c r="J70" s="46">
        <v>3</v>
      </c>
      <c r="K70" s="27">
        <f t="shared" si="6"/>
        <v>6.4663230149238133</v>
      </c>
      <c r="L70" s="27">
        <f t="shared" si="7"/>
        <v>2985.725677809206</v>
      </c>
      <c r="M70" s="27">
        <f t="shared" si="8"/>
        <v>193.06666666666669</v>
      </c>
      <c r="N70" s="19">
        <f t="shared" si="9"/>
        <v>193066.66666666669</v>
      </c>
    </row>
    <row r="71" spans="1:14" s="28" customFormat="1" ht="32.25" thickBot="1" x14ac:dyDescent="0.3">
      <c r="B71" s="17" t="s">
        <v>86</v>
      </c>
      <c r="C71" s="32" t="s">
        <v>244</v>
      </c>
      <c r="D71" s="36" t="s">
        <v>93</v>
      </c>
      <c r="E71" s="39">
        <v>5</v>
      </c>
      <c r="F71" s="44">
        <v>184.8</v>
      </c>
      <c r="G71" s="18">
        <v>184.8</v>
      </c>
      <c r="H71" s="18">
        <v>187</v>
      </c>
      <c r="I71" s="19">
        <f t="shared" si="5"/>
        <v>185.53333333333333</v>
      </c>
      <c r="J71" s="46">
        <v>3</v>
      </c>
      <c r="K71" s="27">
        <f t="shared" si="6"/>
        <v>1.2701705922171702</v>
      </c>
      <c r="L71" s="27">
        <f t="shared" si="7"/>
        <v>14606.961810497605</v>
      </c>
      <c r="M71" s="27">
        <f t="shared" si="8"/>
        <v>185.53333333333333</v>
      </c>
      <c r="N71" s="19">
        <f t="shared" si="9"/>
        <v>927.66666666666663</v>
      </c>
    </row>
    <row r="72" spans="1:14" ht="18.75" customHeight="1" x14ac:dyDescent="0.25">
      <c r="B72" s="68" t="s">
        <v>27</v>
      </c>
      <c r="C72" s="68"/>
      <c r="D72" s="68"/>
      <c r="E72" s="68"/>
      <c r="F72" s="68"/>
      <c r="G72" s="21">
        <f>N72</f>
        <v>586693.03333333333</v>
      </c>
      <c r="H72" s="22"/>
      <c r="I72" s="22"/>
      <c r="J72" s="47"/>
      <c r="K72" s="22"/>
      <c r="L72" s="22"/>
      <c r="M72" s="23"/>
      <c r="N72" s="24">
        <f>SUM(N9:N71)</f>
        <v>586693.03333333333</v>
      </c>
    </row>
    <row r="73" spans="1:14" ht="18" customHeight="1" x14ac:dyDescent="0.25">
      <c r="B73" s="8"/>
      <c r="C73" s="30"/>
      <c r="D73" s="9"/>
      <c r="E73" s="37"/>
      <c r="G73" s="9"/>
      <c r="H73" s="9"/>
      <c r="I73" s="9"/>
      <c r="J73" s="8"/>
      <c r="K73" s="9"/>
      <c r="L73" s="9"/>
      <c r="M73" s="9"/>
      <c r="N73" s="25"/>
    </row>
    <row r="74" spans="1:14" ht="16.5" customHeight="1" x14ac:dyDescent="0.25">
      <c r="B74" s="8"/>
      <c r="C74" s="33" t="s">
        <v>16</v>
      </c>
      <c r="D74" s="9"/>
      <c r="E74" s="37"/>
      <c r="G74" s="9"/>
      <c r="H74" s="9"/>
      <c r="I74" s="9"/>
      <c r="J74" s="8"/>
      <c r="K74" s="9"/>
      <c r="L74" s="9"/>
      <c r="M74" s="9"/>
    </row>
    <row r="75" spans="1:14" ht="5.25" hidden="1" customHeight="1" x14ac:dyDescent="0.25">
      <c r="B75" s="8"/>
      <c r="C75" s="33" t="s">
        <v>17</v>
      </c>
      <c r="D75" s="9"/>
      <c r="E75" s="37"/>
      <c r="G75" s="9"/>
      <c r="H75" s="9"/>
      <c r="I75" s="9"/>
      <c r="J75" s="8"/>
      <c r="K75" s="9"/>
      <c r="L75" s="9"/>
      <c r="M75" s="9"/>
    </row>
    <row r="76" spans="1:14" ht="15.75" hidden="1" customHeight="1" x14ac:dyDescent="0.25">
      <c r="B76" s="8"/>
      <c r="C76" s="30"/>
      <c r="D76" s="9"/>
      <c r="E76" s="37"/>
      <c r="G76" s="9"/>
      <c r="H76" s="9"/>
      <c r="I76" s="9"/>
      <c r="J76" s="8"/>
      <c r="K76" s="9"/>
      <c r="L76" s="9"/>
      <c r="M76" s="9"/>
    </row>
    <row r="77" spans="1:14" ht="15.75" hidden="1" customHeight="1" x14ac:dyDescent="0.25">
      <c r="B77" s="8"/>
      <c r="C77" s="30"/>
      <c r="D77" s="9"/>
      <c r="E77" s="37"/>
      <c r="G77" s="9"/>
      <c r="H77" s="9"/>
      <c r="I77" s="9"/>
      <c r="J77" s="8"/>
      <c r="K77" s="9"/>
      <c r="L77" s="9"/>
      <c r="M77" s="9"/>
    </row>
    <row r="78" spans="1:14" ht="15.75" x14ac:dyDescent="0.25">
      <c r="B78" s="8"/>
      <c r="C78" s="30"/>
      <c r="D78" s="9"/>
      <c r="E78" s="37"/>
      <c r="G78" s="9"/>
      <c r="H78" s="9"/>
      <c r="I78" s="9"/>
      <c r="J78" s="8"/>
      <c r="K78" s="9"/>
      <c r="L78" s="9"/>
      <c r="M78" s="9"/>
    </row>
    <row r="79" spans="1:14" ht="6.75" customHeight="1" x14ac:dyDescent="0.25">
      <c r="B79" s="8"/>
      <c r="C79" s="34" t="s">
        <v>21</v>
      </c>
      <c r="D79" s="9"/>
      <c r="E79" s="37"/>
      <c r="G79" s="9"/>
      <c r="H79" s="9"/>
      <c r="I79" s="9"/>
      <c r="J79" s="8"/>
      <c r="K79" s="9"/>
      <c r="L79" s="9"/>
      <c r="M79" s="9"/>
    </row>
    <row r="80" spans="1:14" ht="15.75" x14ac:dyDescent="0.25">
      <c r="B80" s="8"/>
      <c r="C80" s="33" t="s">
        <v>18</v>
      </c>
      <c r="D80" s="9"/>
      <c r="E80" s="37"/>
      <c r="G80" s="9"/>
      <c r="H80" s="9"/>
      <c r="I80" s="9"/>
      <c r="J80" s="8"/>
      <c r="K80" s="9"/>
      <c r="L80" s="9"/>
      <c r="M80" s="9"/>
    </row>
    <row r="81" spans="2:13" ht="15.75" x14ac:dyDescent="0.25">
      <c r="B81" s="8"/>
      <c r="C81" s="33" t="s">
        <v>19</v>
      </c>
      <c r="D81" s="9"/>
      <c r="E81" s="37"/>
      <c r="G81" s="9"/>
      <c r="H81" s="9"/>
      <c r="I81" s="9"/>
      <c r="J81" s="8"/>
      <c r="K81" s="9"/>
      <c r="L81" s="9"/>
      <c r="M81" s="9"/>
    </row>
    <row r="82" spans="2:13" ht="15.75" x14ac:dyDescent="0.25">
      <c r="B82" s="8"/>
      <c r="C82" s="33" t="s">
        <v>20</v>
      </c>
      <c r="D82" s="9"/>
      <c r="E82" s="37"/>
      <c r="G82" s="9"/>
      <c r="H82" s="9"/>
      <c r="I82" s="9"/>
      <c r="J82" s="8"/>
      <c r="K82" s="9"/>
      <c r="L82" s="9"/>
      <c r="M82" s="9"/>
    </row>
    <row r="83" spans="2:13" ht="15.75" x14ac:dyDescent="0.25">
      <c r="B83" s="8"/>
      <c r="C83" s="59" t="s">
        <v>26</v>
      </c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2:13" x14ac:dyDescent="0.25">
      <c r="C84" s="58"/>
      <c r="D84" s="58"/>
      <c r="E84" s="58"/>
      <c r="F84" s="58"/>
      <c r="G84" s="58"/>
      <c r="H84" s="58"/>
      <c r="I84" s="58"/>
      <c r="J84" s="58"/>
    </row>
  </sheetData>
  <mergeCells count="20">
    <mergeCell ref="J1:N1"/>
    <mergeCell ref="C84:J84"/>
    <mergeCell ref="C83:M83"/>
    <mergeCell ref="J7:J8"/>
    <mergeCell ref="K7:K8"/>
    <mergeCell ref="L7:L8"/>
    <mergeCell ref="M7:M8"/>
    <mergeCell ref="I7:I8"/>
    <mergeCell ref="D7:E7"/>
    <mergeCell ref="C7:C8"/>
    <mergeCell ref="B72:F72"/>
    <mergeCell ref="D3:N3"/>
    <mergeCell ref="B4:C5"/>
    <mergeCell ref="D4:N5"/>
    <mergeCell ref="F2:H2"/>
    <mergeCell ref="N7:N8"/>
    <mergeCell ref="D6:E6"/>
    <mergeCell ref="B6:C6"/>
    <mergeCell ref="B3:C3"/>
    <mergeCell ref="B7:B8"/>
  </mergeCells>
  <conditionalFormatting sqref="M9:M71">
    <cfRule type="containsText" dxfId="5" priority="4" operator="containsText" text="НЕ">
      <formula>NOT(ISERROR(SEARCH("НЕ",M9)))</formula>
    </cfRule>
    <cfRule type="containsText" dxfId="4" priority="5" operator="containsText" text="ОДНОРОДНЫЕ">
      <formula>NOT(ISERROR(SEARCH("ОДНОРОДНЫЕ",M9)))</formula>
    </cfRule>
    <cfRule type="containsText" dxfId="3" priority="6" operator="containsText" text="НЕОДНОРОДНЫЕ">
      <formula>NOT(ISERROR(SEARCH("НЕОДНОРОДНЫЕ",M9)))</formula>
    </cfRule>
  </conditionalFormatting>
  <conditionalFormatting sqref="M9:M71">
    <cfRule type="containsText" dxfId="2" priority="1" operator="containsText" text="НЕОДНОРОДНЫЕ">
      <formula>NOT(ISERROR(SEARCH("НЕОДНОРОДНЫЕ",M9)))</formula>
    </cfRule>
    <cfRule type="containsText" dxfId="1" priority="2" operator="containsText" text="ОДНОРОДНЫЕ">
      <formula>NOT(ISERROR(SEARCH("ОДНОРОДНЫЕ",M9)))</formula>
    </cfRule>
    <cfRule type="containsText" dxfId="0" priority="3" operator="containsText" text="НЕОДНОРОДНЫЕ">
      <formula>NOT(ISERROR(SEARCH("НЕОДНОРОДНЫЕ",M9)))</formula>
    </cfRule>
  </conditionalFormatting>
  <pageMargins left="0.70866141732283472" right="0.36" top="0.46" bottom="0.74803149606299213" header="0.31496062992125984" footer="0.3149606299212598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H71" sqref="H1:I1048576"/>
    </sheetView>
  </sheetViews>
  <sheetFormatPr defaultRowHeight="15" x14ac:dyDescent="0.25"/>
  <cols>
    <col min="1" max="1" width="9.140625" style="1"/>
    <col min="2" max="2" width="37.5703125" style="1" customWidth="1"/>
    <col min="5" max="5" width="9.140625" style="1"/>
    <col min="6" max="6" width="13.5703125" style="1" customWidth="1"/>
    <col min="7" max="7" width="9.140625" style="1"/>
  </cols>
  <sheetData>
    <row r="1" spans="1:7" ht="15" customHeight="1" x14ac:dyDescent="0.25">
      <c r="A1" s="2">
        <v>1</v>
      </c>
      <c r="B1" s="3" t="s">
        <v>98</v>
      </c>
      <c r="C1" s="69" t="s">
        <v>93</v>
      </c>
      <c r="D1" s="69"/>
      <c r="E1" s="4">
        <v>874.96</v>
      </c>
      <c r="F1" s="5">
        <v>4374.8</v>
      </c>
      <c r="G1" s="6">
        <v>5</v>
      </c>
    </row>
    <row r="2" spans="1:7" ht="15" customHeight="1" x14ac:dyDescent="0.25">
      <c r="A2" s="2">
        <v>2</v>
      </c>
      <c r="B2" s="3" t="s">
        <v>99</v>
      </c>
      <c r="C2" s="69" t="s">
        <v>93</v>
      </c>
      <c r="D2" s="69"/>
      <c r="E2" s="4">
        <v>845.3</v>
      </c>
      <c r="F2" s="5">
        <v>4226.5</v>
      </c>
      <c r="G2" s="6">
        <v>5</v>
      </c>
    </row>
    <row r="3" spans="1:7" ht="15" customHeight="1" x14ac:dyDescent="0.25">
      <c r="A3" s="2">
        <v>3</v>
      </c>
      <c r="B3" s="3" t="s">
        <v>100</v>
      </c>
      <c r="C3" s="69" t="s">
        <v>93</v>
      </c>
      <c r="D3" s="69"/>
      <c r="E3" s="5">
        <v>1285.3499999999999</v>
      </c>
      <c r="F3" s="5">
        <v>7712.1</v>
      </c>
      <c r="G3" s="6">
        <v>6</v>
      </c>
    </row>
    <row r="4" spans="1:7" ht="15" customHeight="1" x14ac:dyDescent="0.25">
      <c r="A4" s="2">
        <v>4</v>
      </c>
      <c r="B4" s="3" t="s">
        <v>101</v>
      </c>
      <c r="C4" s="69" t="s">
        <v>93</v>
      </c>
      <c r="D4" s="69"/>
      <c r="E4" s="5">
        <v>2260</v>
      </c>
      <c r="F4" s="5">
        <v>9040</v>
      </c>
      <c r="G4" s="6">
        <v>4</v>
      </c>
    </row>
    <row r="5" spans="1:7" ht="15" customHeight="1" x14ac:dyDescent="0.25">
      <c r="A5" s="2">
        <v>5</v>
      </c>
      <c r="B5" s="3" t="s">
        <v>102</v>
      </c>
      <c r="C5" s="69" t="s">
        <v>93</v>
      </c>
      <c r="D5" s="69"/>
      <c r="E5" s="4">
        <v>153.57</v>
      </c>
      <c r="F5" s="5">
        <v>1535.7</v>
      </c>
      <c r="G5" s="6">
        <v>10</v>
      </c>
    </row>
    <row r="6" spans="1:7" ht="15" customHeight="1" x14ac:dyDescent="0.25">
      <c r="A6" s="2">
        <v>6</v>
      </c>
      <c r="B6" s="3" t="s">
        <v>103</v>
      </c>
      <c r="C6" s="69" t="s">
        <v>93</v>
      </c>
      <c r="D6" s="69"/>
      <c r="E6" s="4">
        <v>223.26</v>
      </c>
      <c r="F6" s="5">
        <v>2232.6</v>
      </c>
      <c r="G6" s="6">
        <v>10</v>
      </c>
    </row>
    <row r="7" spans="1:7" ht="15" customHeight="1" x14ac:dyDescent="0.25">
      <c r="A7" s="2">
        <v>7</v>
      </c>
      <c r="B7" s="3" t="s">
        <v>104</v>
      </c>
      <c r="C7" s="69" t="s">
        <v>93</v>
      </c>
      <c r="D7" s="69"/>
      <c r="E7" s="4">
        <v>264.55</v>
      </c>
      <c r="F7" s="5">
        <v>2645.5</v>
      </c>
      <c r="G7" s="6">
        <v>10</v>
      </c>
    </row>
    <row r="8" spans="1:7" ht="15" customHeight="1" x14ac:dyDescent="0.25">
      <c r="A8" s="2">
        <v>8</v>
      </c>
      <c r="B8" s="3" t="s">
        <v>105</v>
      </c>
      <c r="C8" s="69" t="s">
        <v>93</v>
      </c>
      <c r="D8" s="69"/>
      <c r="E8" s="4">
        <v>373</v>
      </c>
      <c r="F8" s="5">
        <v>3730</v>
      </c>
      <c r="G8" s="6">
        <v>10</v>
      </c>
    </row>
    <row r="9" spans="1:7" ht="15" customHeight="1" x14ac:dyDescent="0.25">
      <c r="A9" s="2">
        <v>9</v>
      </c>
      <c r="B9" s="3" t="s">
        <v>106</v>
      </c>
      <c r="C9" s="69" t="s">
        <v>93</v>
      </c>
      <c r="D9" s="69"/>
      <c r="E9" s="4">
        <v>626</v>
      </c>
      <c r="F9" s="5">
        <v>25040</v>
      </c>
      <c r="G9" s="6">
        <v>40</v>
      </c>
    </row>
    <row r="10" spans="1:7" ht="15" customHeight="1" x14ac:dyDescent="0.25">
      <c r="A10" s="2">
        <v>10</v>
      </c>
      <c r="B10" s="3" t="s">
        <v>107</v>
      </c>
      <c r="C10" s="69" t="s">
        <v>93</v>
      </c>
      <c r="D10" s="69"/>
      <c r="E10" s="4">
        <v>747</v>
      </c>
      <c r="F10" s="5">
        <v>14940</v>
      </c>
      <c r="G10" s="6">
        <v>20</v>
      </c>
    </row>
    <row r="11" spans="1:7" ht="15" customHeight="1" x14ac:dyDescent="0.25">
      <c r="A11" s="2">
        <v>11</v>
      </c>
      <c r="B11" s="3" t="s">
        <v>108</v>
      </c>
      <c r="C11" s="69" t="s">
        <v>93</v>
      </c>
      <c r="D11" s="69"/>
      <c r="E11" s="4">
        <v>553</v>
      </c>
      <c r="F11" s="5">
        <v>22120</v>
      </c>
      <c r="G11" s="6">
        <v>40</v>
      </c>
    </row>
    <row r="12" spans="1:7" ht="15" customHeight="1" x14ac:dyDescent="0.25">
      <c r="A12" s="2">
        <v>12</v>
      </c>
      <c r="B12" s="3" t="s">
        <v>109</v>
      </c>
      <c r="C12" s="69" t="s">
        <v>93</v>
      </c>
      <c r="D12" s="69"/>
      <c r="E12" s="4">
        <v>817</v>
      </c>
      <c r="F12" s="5">
        <v>4085</v>
      </c>
      <c r="G12" s="6">
        <v>5</v>
      </c>
    </row>
    <row r="13" spans="1:7" ht="15" customHeight="1" x14ac:dyDescent="0.25">
      <c r="A13" s="2">
        <v>13</v>
      </c>
      <c r="B13" s="3" t="s">
        <v>110</v>
      </c>
      <c r="C13" s="69" t="s">
        <v>93</v>
      </c>
      <c r="D13" s="69"/>
      <c r="E13" s="4">
        <v>568</v>
      </c>
      <c r="F13" s="5">
        <v>8520</v>
      </c>
      <c r="G13" s="6">
        <v>15</v>
      </c>
    </row>
    <row r="14" spans="1:7" ht="15" customHeight="1" x14ac:dyDescent="0.25">
      <c r="A14" s="2">
        <v>14</v>
      </c>
      <c r="B14" s="3" t="s">
        <v>111</v>
      </c>
      <c r="C14" s="69" t="s">
        <v>93</v>
      </c>
      <c r="D14" s="69"/>
      <c r="E14" s="4">
        <v>962</v>
      </c>
      <c r="F14" s="5">
        <v>9620</v>
      </c>
      <c r="G14" s="6">
        <v>10</v>
      </c>
    </row>
    <row r="15" spans="1:7" ht="15" customHeight="1" x14ac:dyDescent="0.25">
      <c r="A15" s="2">
        <v>15</v>
      </c>
      <c r="B15" s="3" t="s">
        <v>112</v>
      </c>
      <c r="C15" s="69" t="s">
        <v>93</v>
      </c>
      <c r="D15" s="69"/>
      <c r="E15" s="4">
        <v>770</v>
      </c>
      <c r="F15" s="5">
        <v>9240</v>
      </c>
      <c r="G15" s="6">
        <v>12</v>
      </c>
    </row>
    <row r="16" spans="1:7" ht="15" customHeight="1" x14ac:dyDescent="0.25">
      <c r="A16" s="2">
        <v>16</v>
      </c>
      <c r="B16" s="3" t="s">
        <v>113</v>
      </c>
      <c r="C16" s="69" t="s">
        <v>93</v>
      </c>
      <c r="D16" s="69"/>
      <c r="E16" s="4">
        <v>560</v>
      </c>
      <c r="F16" s="5">
        <v>2800</v>
      </c>
      <c r="G16" s="6">
        <v>5</v>
      </c>
    </row>
    <row r="17" spans="1:7" ht="15" customHeight="1" x14ac:dyDescent="0.25">
      <c r="A17" s="2">
        <v>17</v>
      </c>
      <c r="B17" s="3" t="s">
        <v>114</v>
      </c>
      <c r="C17" s="69" t="s">
        <v>93</v>
      </c>
      <c r="D17" s="69"/>
      <c r="E17" s="4">
        <v>432</v>
      </c>
      <c r="F17" s="5">
        <v>8640</v>
      </c>
      <c r="G17" s="6">
        <v>20</v>
      </c>
    </row>
    <row r="18" spans="1:7" ht="15" customHeight="1" x14ac:dyDescent="0.25">
      <c r="A18" s="2">
        <v>18</v>
      </c>
      <c r="B18" s="3" t="s">
        <v>115</v>
      </c>
      <c r="C18" s="69" t="s">
        <v>93</v>
      </c>
      <c r="D18" s="69"/>
      <c r="E18" s="4">
        <v>382</v>
      </c>
      <c r="F18" s="5">
        <v>11460</v>
      </c>
      <c r="G18" s="6">
        <v>30</v>
      </c>
    </row>
    <row r="19" spans="1:7" ht="15" customHeight="1" x14ac:dyDescent="0.25">
      <c r="A19" s="2">
        <v>19</v>
      </c>
      <c r="B19" s="3" t="s">
        <v>116</v>
      </c>
      <c r="C19" s="69" t="s">
        <v>93</v>
      </c>
      <c r="D19" s="69"/>
      <c r="E19" s="5">
        <v>1034</v>
      </c>
      <c r="F19" s="5">
        <v>5170</v>
      </c>
      <c r="G19" s="6">
        <v>5</v>
      </c>
    </row>
    <row r="20" spans="1:7" ht="15" customHeight="1" x14ac:dyDescent="0.25">
      <c r="A20" s="2">
        <v>20</v>
      </c>
      <c r="B20" s="3" t="s">
        <v>117</v>
      </c>
      <c r="C20" s="69" t="s">
        <v>93</v>
      </c>
      <c r="D20" s="69"/>
      <c r="E20" s="4">
        <v>10.5</v>
      </c>
      <c r="F20" s="5">
        <v>1050</v>
      </c>
      <c r="G20" s="6">
        <v>100</v>
      </c>
    </row>
    <row r="21" spans="1:7" ht="15" customHeight="1" x14ac:dyDescent="0.25">
      <c r="A21" s="2">
        <v>21</v>
      </c>
      <c r="B21" s="3" t="s">
        <v>118</v>
      </c>
      <c r="C21" s="69" t="s">
        <v>93</v>
      </c>
      <c r="D21" s="69"/>
      <c r="E21" s="4">
        <v>162</v>
      </c>
      <c r="F21" s="5">
        <v>6480</v>
      </c>
      <c r="G21" s="6">
        <v>40</v>
      </c>
    </row>
    <row r="22" spans="1:7" ht="15" customHeight="1" x14ac:dyDescent="0.25">
      <c r="A22" s="2">
        <v>22</v>
      </c>
      <c r="B22" s="3" t="s">
        <v>119</v>
      </c>
      <c r="C22" s="69" t="s">
        <v>93</v>
      </c>
      <c r="D22" s="69"/>
      <c r="E22" s="4">
        <v>170</v>
      </c>
      <c r="F22" s="5">
        <v>6800</v>
      </c>
      <c r="G22" s="6">
        <v>40</v>
      </c>
    </row>
    <row r="23" spans="1:7" ht="15" customHeight="1" x14ac:dyDescent="0.25">
      <c r="A23" s="2">
        <v>23</v>
      </c>
      <c r="B23" s="3" t="s">
        <v>120</v>
      </c>
      <c r="C23" s="69" t="s">
        <v>93</v>
      </c>
      <c r="D23" s="69"/>
      <c r="E23" s="4">
        <v>180</v>
      </c>
      <c r="F23" s="5">
        <v>9000</v>
      </c>
      <c r="G23" s="6">
        <v>50</v>
      </c>
    </row>
    <row r="24" spans="1:7" ht="15" customHeight="1" x14ac:dyDescent="0.25">
      <c r="A24" s="2">
        <v>24</v>
      </c>
      <c r="B24" s="3" t="s">
        <v>121</v>
      </c>
      <c r="C24" s="69" t="s">
        <v>93</v>
      </c>
      <c r="D24" s="69"/>
      <c r="E24" s="4">
        <v>170</v>
      </c>
      <c r="F24" s="5">
        <v>6800</v>
      </c>
      <c r="G24" s="6">
        <v>40</v>
      </c>
    </row>
    <row r="25" spans="1:7" ht="15" customHeight="1" x14ac:dyDescent="0.25">
      <c r="A25" s="2">
        <v>25</v>
      </c>
      <c r="B25" s="3" t="s">
        <v>122</v>
      </c>
      <c r="C25" s="69" t="s">
        <v>93</v>
      </c>
      <c r="D25" s="69"/>
      <c r="E25" s="4">
        <v>175</v>
      </c>
      <c r="F25" s="5">
        <v>5250</v>
      </c>
      <c r="G25" s="6">
        <v>30</v>
      </c>
    </row>
    <row r="26" spans="1:7" ht="15" customHeight="1" x14ac:dyDescent="0.25">
      <c r="A26" s="2">
        <v>26</v>
      </c>
      <c r="B26" s="3" t="s">
        <v>123</v>
      </c>
      <c r="C26" s="69" t="s">
        <v>93</v>
      </c>
      <c r="D26" s="69"/>
      <c r="E26" s="4">
        <v>190</v>
      </c>
      <c r="F26" s="5">
        <v>5700</v>
      </c>
      <c r="G26" s="6">
        <v>30</v>
      </c>
    </row>
    <row r="27" spans="1:7" ht="15" customHeight="1" x14ac:dyDescent="0.25">
      <c r="A27" s="2">
        <v>27</v>
      </c>
      <c r="B27" s="3" t="s">
        <v>124</v>
      </c>
      <c r="C27" s="69" t="s">
        <v>93</v>
      </c>
      <c r="D27" s="69"/>
      <c r="E27" s="4">
        <v>270</v>
      </c>
      <c r="F27" s="5">
        <v>8100</v>
      </c>
      <c r="G27" s="6">
        <v>30</v>
      </c>
    </row>
    <row r="28" spans="1:7" ht="15" customHeight="1" x14ac:dyDescent="0.25">
      <c r="A28" s="2">
        <v>28</v>
      </c>
      <c r="B28" s="3" t="s">
        <v>125</v>
      </c>
      <c r="C28" s="69" t="s">
        <v>93</v>
      </c>
      <c r="D28" s="69"/>
      <c r="E28" s="4">
        <v>310</v>
      </c>
      <c r="F28" s="5">
        <v>6200</v>
      </c>
      <c r="G28" s="6">
        <v>20</v>
      </c>
    </row>
    <row r="29" spans="1:7" ht="15" customHeight="1" x14ac:dyDescent="0.25">
      <c r="A29" s="2">
        <v>29</v>
      </c>
      <c r="B29" s="3" t="s">
        <v>126</v>
      </c>
      <c r="C29" s="69" t="s">
        <v>93</v>
      </c>
      <c r="D29" s="69"/>
      <c r="E29" s="4">
        <v>270</v>
      </c>
      <c r="F29" s="5">
        <v>2700</v>
      </c>
      <c r="G29" s="6">
        <v>10</v>
      </c>
    </row>
    <row r="30" spans="1:7" ht="15" customHeight="1" x14ac:dyDescent="0.25">
      <c r="A30" s="2">
        <v>30</v>
      </c>
      <c r="B30" s="3" t="s">
        <v>127</v>
      </c>
      <c r="C30" s="69" t="s">
        <v>93</v>
      </c>
      <c r="D30" s="69"/>
      <c r="E30" s="4">
        <v>169</v>
      </c>
      <c r="F30" s="5">
        <v>1690</v>
      </c>
      <c r="G30" s="6">
        <v>10</v>
      </c>
    </row>
    <row r="31" spans="1:7" ht="15" customHeight="1" x14ac:dyDescent="0.25">
      <c r="A31" s="2">
        <v>31</v>
      </c>
      <c r="B31" s="3" t="s">
        <v>128</v>
      </c>
      <c r="C31" s="69" t="s">
        <v>93</v>
      </c>
      <c r="D31" s="69"/>
      <c r="E31" s="4">
        <v>130</v>
      </c>
      <c r="F31" s="5">
        <v>1300</v>
      </c>
      <c r="G31" s="6">
        <v>10</v>
      </c>
    </row>
    <row r="32" spans="1:7" ht="15" customHeight="1" x14ac:dyDescent="0.25">
      <c r="A32" s="2">
        <v>32</v>
      </c>
      <c r="B32" s="3" t="s">
        <v>129</v>
      </c>
      <c r="C32" s="69" t="s">
        <v>93</v>
      </c>
      <c r="D32" s="69"/>
      <c r="E32" s="4">
        <v>115</v>
      </c>
      <c r="F32" s="5">
        <v>2875</v>
      </c>
      <c r="G32" s="6">
        <v>25</v>
      </c>
    </row>
    <row r="33" spans="1:7" ht="15" customHeight="1" x14ac:dyDescent="0.25">
      <c r="A33" s="2">
        <v>33</v>
      </c>
      <c r="B33" s="3" t="s">
        <v>130</v>
      </c>
      <c r="C33" s="69" t="s">
        <v>93</v>
      </c>
      <c r="D33" s="69"/>
      <c r="E33" s="4">
        <v>146</v>
      </c>
      <c r="F33" s="5">
        <v>7300</v>
      </c>
      <c r="G33" s="6">
        <v>50</v>
      </c>
    </row>
    <row r="34" spans="1:7" ht="15" customHeight="1" x14ac:dyDescent="0.25">
      <c r="A34" s="2">
        <v>34</v>
      </c>
      <c r="B34" s="3" t="s">
        <v>131</v>
      </c>
      <c r="C34" s="69" t="s">
        <v>93</v>
      </c>
      <c r="D34" s="69"/>
      <c r="E34" s="4">
        <v>204</v>
      </c>
      <c r="F34" s="5">
        <v>2040</v>
      </c>
      <c r="G34" s="6">
        <v>10</v>
      </c>
    </row>
    <row r="35" spans="1:7" ht="15" customHeight="1" x14ac:dyDescent="0.25">
      <c r="A35" s="2">
        <v>35</v>
      </c>
      <c r="B35" s="3" t="s">
        <v>132</v>
      </c>
      <c r="C35" s="69" t="s">
        <v>93</v>
      </c>
      <c r="D35" s="69"/>
      <c r="E35" s="4">
        <v>300</v>
      </c>
      <c r="F35" s="5">
        <v>7500</v>
      </c>
      <c r="G35" s="6">
        <v>25</v>
      </c>
    </row>
    <row r="36" spans="1:7" ht="15" customHeight="1" x14ac:dyDescent="0.25">
      <c r="A36" s="2">
        <v>36</v>
      </c>
      <c r="B36" s="3" t="s">
        <v>133</v>
      </c>
      <c r="C36" s="69" t="s">
        <v>93</v>
      </c>
      <c r="D36" s="69"/>
      <c r="E36" s="4">
        <v>434</v>
      </c>
      <c r="F36" s="5">
        <v>3038</v>
      </c>
      <c r="G36" s="6">
        <v>7</v>
      </c>
    </row>
    <row r="37" spans="1:7" ht="15" customHeight="1" x14ac:dyDescent="0.25">
      <c r="A37" s="2">
        <v>37</v>
      </c>
      <c r="B37" s="3" t="s">
        <v>134</v>
      </c>
      <c r="C37" s="69" t="s">
        <v>93</v>
      </c>
      <c r="D37" s="69"/>
      <c r="E37" s="4">
        <v>360</v>
      </c>
      <c r="F37" s="5">
        <v>1080</v>
      </c>
      <c r="G37" s="6">
        <v>3</v>
      </c>
    </row>
    <row r="38" spans="1:7" ht="15" customHeight="1" x14ac:dyDescent="0.25">
      <c r="A38" s="2">
        <v>38</v>
      </c>
      <c r="B38" s="3" t="s">
        <v>135</v>
      </c>
      <c r="C38" s="69" t="s">
        <v>93</v>
      </c>
      <c r="D38" s="69"/>
      <c r="E38" s="5">
        <v>1115</v>
      </c>
      <c r="F38" s="5">
        <v>2230</v>
      </c>
      <c r="G38" s="6">
        <v>2</v>
      </c>
    </row>
    <row r="39" spans="1:7" ht="15" customHeight="1" x14ac:dyDescent="0.25">
      <c r="A39" s="2">
        <v>39</v>
      </c>
      <c r="B39" s="3" t="s">
        <v>136</v>
      </c>
      <c r="C39" s="69" t="s">
        <v>93</v>
      </c>
      <c r="D39" s="69"/>
      <c r="E39" s="4">
        <v>124</v>
      </c>
      <c r="F39" s="5">
        <v>3100</v>
      </c>
      <c r="G39" s="6">
        <v>25</v>
      </c>
    </row>
    <row r="40" spans="1:7" ht="15" customHeight="1" x14ac:dyDescent="0.25">
      <c r="A40" s="2">
        <v>40</v>
      </c>
      <c r="B40" s="3" t="s">
        <v>137</v>
      </c>
      <c r="C40" s="69" t="s">
        <v>93</v>
      </c>
      <c r="D40" s="69"/>
      <c r="E40" s="4">
        <v>173</v>
      </c>
      <c r="F40" s="4">
        <v>865</v>
      </c>
      <c r="G40" s="6">
        <v>5</v>
      </c>
    </row>
    <row r="41" spans="1:7" ht="15" customHeight="1" x14ac:dyDescent="0.25">
      <c r="A41" s="2">
        <v>41</v>
      </c>
      <c r="B41" s="3" t="s">
        <v>138</v>
      </c>
      <c r="C41" s="69" t="s">
        <v>93</v>
      </c>
      <c r="D41" s="69"/>
      <c r="E41" s="5">
        <v>1800</v>
      </c>
      <c r="F41" s="5">
        <v>18000</v>
      </c>
      <c r="G41" s="6">
        <v>10</v>
      </c>
    </row>
    <row r="42" spans="1:7" ht="15" customHeight="1" x14ac:dyDescent="0.25">
      <c r="A42" s="2">
        <v>42</v>
      </c>
      <c r="B42" s="3" t="s">
        <v>139</v>
      </c>
      <c r="C42" s="69" t="s">
        <v>93</v>
      </c>
      <c r="D42" s="69"/>
      <c r="E42" s="5">
        <v>1326</v>
      </c>
      <c r="F42" s="5">
        <v>3978</v>
      </c>
      <c r="G42" s="6">
        <v>3</v>
      </c>
    </row>
    <row r="43" spans="1:7" ht="15" customHeight="1" x14ac:dyDescent="0.25">
      <c r="A43" s="2">
        <v>43</v>
      </c>
      <c r="B43" s="3" t="s">
        <v>140</v>
      </c>
      <c r="C43" s="69" t="s">
        <v>93</v>
      </c>
      <c r="D43" s="69"/>
      <c r="E43" s="4">
        <v>105</v>
      </c>
      <c r="F43" s="5">
        <v>1050</v>
      </c>
      <c r="G43" s="6">
        <v>10</v>
      </c>
    </row>
    <row r="44" spans="1:7" ht="15" customHeight="1" x14ac:dyDescent="0.25">
      <c r="A44" s="2">
        <v>44</v>
      </c>
      <c r="B44" s="3" t="s">
        <v>141</v>
      </c>
      <c r="C44" s="69" t="s">
        <v>93</v>
      </c>
      <c r="D44" s="69"/>
      <c r="E44" s="4">
        <v>115</v>
      </c>
      <c r="F44" s="5">
        <v>2300</v>
      </c>
      <c r="G44" s="6">
        <v>20</v>
      </c>
    </row>
    <row r="45" spans="1:7" ht="15" customHeight="1" x14ac:dyDescent="0.25">
      <c r="A45" s="2">
        <v>45</v>
      </c>
      <c r="B45" s="3" t="s">
        <v>142</v>
      </c>
      <c r="C45" s="69" t="s">
        <v>93</v>
      </c>
      <c r="D45" s="69"/>
      <c r="E45" s="4">
        <v>170</v>
      </c>
      <c r="F45" s="5">
        <v>3400</v>
      </c>
      <c r="G45" s="6">
        <v>20</v>
      </c>
    </row>
    <row r="46" spans="1:7" ht="15" customHeight="1" x14ac:dyDescent="0.25">
      <c r="A46" s="2">
        <v>46</v>
      </c>
      <c r="B46" s="3" t="s">
        <v>143</v>
      </c>
      <c r="C46" s="69" t="s">
        <v>93</v>
      </c>
      <c r="D46" s="69"/>
      <c r="E46" s="4">
        <v>304</v>
      </c>
      <c r="F46" s="5">
        <v>4560</v>
      </c>
      <c r="G46" s="6">
        <v>15</v>
      </c>
    </row>
    <row r="47" spans="1:7" ht="15" customHeight="1" x14ac:dyDescent="0.25">
      <c r="A47" s="2">
        <v>47</v>
      </c>
      <c r="B47" s="3" t="s">
        <v>144</v>
      </c>
      <c r="C47" s="69" t="s">
        <v>93</v>
      </c>
      <c r="D47" s="69"/>
      <c r="E47" s="4">
        <v>280</v>
      </c>
      <c r="F47" s="5">
        <v>1400</v>
      </c>
      <c r="G47" s="6">
        <v>5</v>
      </c>
    </row>
    <row r="48" spans="1:7" ht="15" customHeight="1" x14ac:dyDescent="0.25">
      <c r="A48" s="2">
        <v>48</v>
      </c>
      <c r="B48" s="3" t="s">
        <v>145</v>
      </c>
      <c r="C48" s="69" t="s">
        <v>93</v>
      </c>
      <c r="D48" s="69"/>
      <c r="E48" s="4">
        <v>306</v>
      </c>
      <c r="F48" s="5">
        <v>6120</v>
      </c>
      <c r="G48" s="6">
        <v>20</v>
      </c>
    </row>
    <row r="49" spans="1:7" ht="15" customHeight="1" x14ac:dyDescent="0.25">
      <c r="A49" s="2">
        <v>49</v>
      </c>
      <c r="B49" s="3" t="s">
        <v>146</v>
      </c>
      <c r="C49" s="69" t="s">
        <v>93</v>
      </c>
      <c r="D49" s="69"/>
      <c r="E49" s="4">
        <v>900</v>
      </c>
      <c r="F49" s="5">
        <v>6300</v>
      </c>
      <c r="G49" s="6">
        <v>7</v>
      </c>
    </row>
    <row r="50" spans="1:7" ht="15" customHeight="1" x14ac:dyDescent="0.25">
      <c r="A50" s="2">
        <v>50</v>
      </c>
      <c r="B50" s="3" t="s">
        <v>147</v>
      </c>
      <c r="C50" s="69" t="s">
        <v>93</v>
      </c>
      <c r="D50" s="69"/>
      <c r="E50" s="5">
        <v>1350</v>
      </c>
      <c r="F50" s="5">
        <v>13500</v>
      </c>
      <c r="G50" s="6">
        <v>10</v>
      </c>
    </row>
    <row r="51" spans="1:7" ht="15" customHeight="1" x14ac:dyDescent="0.25">
      <c r="A51" s="2">
        <v>51</v>
      </c>
      <c r="B51" s="3" t="s">
        <v>148</v>
      </c>
      <c r="C51" s="69" t="s">
        <v>93</v>
      </c>
      <c r="D51" s="69"/>
      <c r="E51" s="4">
        <v>662</v>
      </c>
      <c r="F51" s="5">
        <v>6620</v>
      </c>
      <c r="G51" s="6">
        <v>10</v>
      </c>
    </row>
    <row r="52" spans="1:7" ht="15" customHeight="1" x14ac:dyDescent="0.25">
      <c r="A52" s="2">
        <v>52</v>
      </c>
      <c r="B52" s="3" t="s">
        <v>149</v>
      </c>
      <c r="C52" s="69" t="s">
        <v>93</v>
      </c>
      <c r="D52" s="69"/>
      <c r="E52" s="4">
        <v>16</v>
      </c>
      <c r="F52" s="5">
        <v>3200</v>
      </c>
      <c r="G52" s="6">
        <v>200</v>
      </c>
    </row>
    <row r="53" spans="1:7" ht="15" customHeight="1" x14ac:dyDescent="0.25">
      <c r="A53" s="2">
        <v>53</v>
      </c>
      <c r="B53" s="3" t="s">
        <v>150</v>
      </c>
      <c r="C53" s="69" t="s">
        <v>93</v>
      </c>
      <c r="D53" s="69"/>
      <c r="E53" s="4">
        <v>17.5</v>
      </c>
      <c r="F53" s="5">
        <v>17500</v>
      </c>
      <c r="G53" s="7">
        <v>1000</v>
      </c>
    </row>
    <row r="54" spans="1:7" ht="15" customHeight="1" x14ac:dyDescent="0.25">
      <c r="A54" s="2">
        <v>54</v>
      </c>
      <c r="B54" s="3" t="s">
        <v>151</v>
      </c>
      <c r="C54" s="69" t="s">
        <v>93</v>
      </c>
      <c r="D54" s="69"/>
      <c r="E54" s="4">
        <v>81</v>
      </c>
      <c r="F54" s="5">
        <v>16200</v>
      </c>
      <c r="G54" s="6">
        <v>200</v>
      </c>
    </row>
    <row r="55" spans="1:7" ht="15" customHeight="1" x14ac:dyDescent="0.25">
      <c r="A55" s="2">
        <v>55</v>
      </c>
      <c r="B55" s="3" t="s">
        <v>152</v>
      </c>
      <c r="C55" s="69" t="s">
        <v>93</v>
      </c>
      <c r="D55" s="69"/>
      <c r="E55" s="4">
        <v>562</v>
      </c>
      <c r="F55" s="5">
        <v>11240</v>
      </c>
      <c r="G55" s="6">
        <v>20</v>
      </c>
    </row>
    <row r="56" spans="1:7" ht="15" customHeight="1" x14ac:dyDescent="0.25">
      <c r="A56" s="2">
        <v>56</v>
      </c>
      <c r="B56" s="3" t="s">
        <v>153</v>
      </c>
      <c r="C56" s="69" t="s">
        <v>93</v>
      </c>
      <c r="D56" s="69"/>
      <c r="E56" s="4">
        <v>71</v>
      </c>
      <c r="F56" s="4">
        <v>710</v>
      </c>
      <c r="G56" s="6">
        <v>10</v>
      </c>
    </row>
    <row r="57" spans="1:7" ht="15" customHeight="1" x14ac:dyDescent="0.25">
      <c r="A57" s="2">
        <v>57</v>
      </c>
      <c r="B57" s="3" t="s">
        <v>154</v>
      </c>
      <c r="C57" s="69" t="s">
        <v>93</v>
      </c>
      <c r="D57" s="69"/>
      <c r="E57" s="4">
        <v>350</v>
      </c>
      <c r="F57" s="5">
        <v>3500</v>
      </c>
      <c r="G57" s="6">
        <v>10</v>
      </c>
    </row>
    <row r="58" spans="1:7" ht="15" customHeight="1" x14ac:dyDescent="0.25">
      <c r="A58" s="2">
        <v>58</v>
      </c>
      <c r="B58" s="3" t="s">
        <v>155</v>
      </c>
      <c r="C58" s="69" t="s">
        <v>93</v>
      </c>
      <c r="D58" s="69"/>
      <c r="E58" s="4">
        <v>180</v>
      </c>
      <c r="F58" s="5">
        <v>9000</v>
      </c>
      <c r="G58" s="6">
        <v>50</v>
      </c>
    </row>
    <row r="59" spans="1:7" ht="15" customHeight="1" x14ac:dyDescent="0.25">
      <c r="A59" s="2">
        <v>59</v>
      </c>
      <c r="B59" s="3" t="s">
        <v>156</v>
      </c>
      <c r="C59" s="69" t="s">
        <v>93</v>
      </c>
      <c r="D59" s="69"/>
      <c r="E59" s="5">
        <v>2000</v>
      </c>
      <c r="F59" s="5">
        <v>10000</v>
      </c>
      <c r="G59" s="6">
        <v>5</v>
      </c>
    </row>
    <row r="60" spans="1:7" ht="15" customHeight="1" x14ac:dyDescent="0.25">
      <c r="A60" s="2">
        <v>60</v>
      </c>
      <c r="B60" s="3" t="s">
        <v>157</v>
      </c>
      <c r="C60" s="69" t="s">
        <v>93</v>
      </c>
      <c r="D60" s="69"/>
      <c r="E60" s="5">
        <v>13500</v>
      </c>
      <c r="F60" s="5">
        <v>40500</v>
      </c>
      <c r="G60" s="6">
        <v>3</v>
      </c>
    </row>
    <row r="61" spans="1:7" ht="15" customHeight="1" x14ac:dyDescent="0.25">
      <c r="A61" s="2">
        <v>61</v>
      </c>
      <c r="B61" s="3" t="s">
        <v>158</v>
      </c>
      <c r="C61" s="69" t="s">
        <v>93</v>
      </c>
      <c r="D61" s="69"/>
      <c r="E61" s="5">
        <v>1125</v>
      </c>
      <c r="F61" s="5">
        <v>2250</v>
      </c>
      <c r="G61" s="6">
        <v>2</v>
      </c>
    </row>
    <row r="62" spans="1:7" ht="15" customHeight="1" x14ac:dyDescent="0.25">
      <c r="A62" s="2">
        <v>62</v>
      </c>
      <c r="B62" s="3" t="s">
        <v>159</v>
      </c>
      <c r="C62" s="69" t="s">
        <v>93</v>
      </c>
      <c r="D62" s="69"/>
      <c r="E62" s="5">
        <v>1205</v>
      </c>
      <c r="F62" s="5">
        <v>2410</v>
      </c>
      <c r="G62" s="6">
        <v>2</v>
      </c>
    </row>
    <row r="63" spans="1:7" ht="15" customHeight="1" x14ac:dyDescent="0.25">
      <c r="A63" s="2">
        <v>63</v>
      </c>
      <c r="B63" s="3" t="s">
        <v>160</v>
      </c>
      <c r="C63" s="69" t="s">
        <v>93</v>
      </c>
      <c r="D63" s="69"/>
      <c r="E63" s="5">
        <v>1425</v>
      </c>
      <c r="F63" s="5">
        <v>2850</v>
      </c>
      <c r="G63" s="6">
        <v>2</v>
      </c>
    </row>
    <row r="64" spans="1:7" ht="15" customHeight="1" x14ac:dyDescent="0.25">
      <c r="A64" s="2">
        <v>64</v>
      </c>
      <c r="B64" s="3" t="s">
        <v>161</v>
      </c>
      <c r="C64" s="69" t="s">
        <v>93</v>
      </c>
      <c r="D64" s="69"/>
      <c r="E64" s="5">
        <v>8130</v>
      </c>
      <c r="F64" s="5">
        <v>16260</v>
      </c>
      <c r="G64" s="6">
        <v>2</v>
      </c>
    </row>
    <row r="65" spans="1:7" ht="15" customHeight="1" x14ac:dyDescent="0.25">
      <c r="A65" s="2">
        <v>65</v>
      </c>
      <c r="B65" s="3" t="s">
        <v>162</v>
      </c>
      <c r="C65" s="69" t="s">
        <v>93</v>
      </c>
      <c r="D65" s="69"/>
      <c r="E65" s="5">
        <v>2025</v>
      </c>
      <c r="F65" s="5">
        <v>4050</v>
      </c>
      <c r="G65" s="6">
        <v>2</v>
      </c>
    </row>
    <row r="66" spans="1:7" ht="15" customHeight="1" x14ac:dyDescent="0.25">
      <c r="A66" s="2">
        <v>66</v>
      </c>
      <c r="B66" s="3" t="s">
        <v>163</v>
      </c>
      <c r="C66" s="69" t="s">
        <v>93</v>
      </c>
      <c r="D66" s="69"/>
      <c r="E66" s="5">
        <v>3480</v>
      </c>
      <c r="F66" s="5">
        <v>3480</v>
      </c>
      <c r="G66" s="6">
        <v>1</v>
      </c>
    </row>
    <row r="67" spans="1:7" ht="15" customHeight="1" x14ac:dyDescent="0.25">
      <c r="A67" s="2">
        <v>67</v>
      </c>
      <c r="B67" s="3" t="s">
        <v>164</v>
      </c>
      <c r="C67" s="69" t="s">
        <v>93</v>
      </c>
      <c r="D67" s="69"/>
      <c r="E67" s="5">
        <v>2400</v>
      </c>
      <c r="F67" s="5">
        <v>12000</v>
      </c>
      <c r="G67" s="6">
        <v>5</v>
      </c>
    </row>
    <row r="68" spans="1:7" ht="15" customHeight="1" x14ac:dyDescent="0.25">
      <c r="A68" s="2">
        <v>68</v>
      </c>
      <c r="B68" s="3" t="s">
        <v>165</v>
      </c>
      <c r="C68" s="69" t="s">
        <v>93</v>
      </c>
      <c r="D68" s="69"/>
      <c r="E68" s="5">
        <v>1112</v>
      </c>
      <c r="F68" s="5">
        <v>8896</v>
      </c>
      <c r="G68" s="6">
        <v>8</v>
      </c>
    </row>
    <row r="69" spans="1:7" ht="15" customHeight="1" x14ac:dyDescent="0.25">
      <c r="A69" s="2">
        <v>69</v>
      </c>
      <c r="B69" s="3" t="s">
        <v>166</v>
      </c>
      <c r="C69" s="69" t="s">
        <v>93</v>
      </c>
      <c r="D69" s="69"/>
      <c r="E69" s="5">
        <v>3370</v>
      </c>
      <c r="F69" s="5">
        <v>6740</v>
      </c>
      <c r="G69" s="6">
        <v>2</v>
      </c>
    </row>
    <row r="70" spans="1:7" ht="15" customHeight="1" x14ac:dyDescent="0.25">
      <c r="A70" s="2">
        <v>70</v>
      </c>
      <c r="B70" s="3" t="s">
        <v>167</v>
      </c>
      <c r="C70" s="69" t="s">
        <v>93</v>
      </c>
      <c r="D70" s="69"/>
      <c r="E70" s="4">
        <v>965</v>
      </c>
      <c r="F70" s="5">
        <v>5790</v>
      </c>
      <c r="G70" s="6">
        <v>6</v>
      </c>
    </row>
    <row r="71" spans="1:7" ht="15" customHeight="1" x14ac:dyDescent="0.25">
      <c r="A71" s="2">
        <v>71</v>
      </c>
      <c r="B71" s="3" t="s">
        <v>168</v>
      </c>
      <c r="C71" s="69" t="s">
        <v>93</v>
      </c>
      <c r="D71" s="69"/>
      <c r="E71" s="5">
        <v>1024</v>
      </c>
      <c r="F71" s="5">
        <v>6144</v>
      </c>
      <c r="G71" s="6">
        <v>6</v>
      </c>
    </row>
    <row r="72" spans="1:7" ht="15" customHeight="1" x14ac:dyDescent="0.25">
      <c r="A72" s="2">
        <v>72</v>
      </c>
      <c r="B72" s="3" t="s">
        <v>169</v>
      </c>
      <c r="C72" s="69" t="s">
        <v>93</v>
      </c>
      <c r="D72" s="69"/>
      <c r="E72" s="5">
        <v>1917</v>
      </c>
      <c r="F72" s="5">
        <v>11502</v>
      </c>
      <c r="G72" s="6">
        <v>6</v>
      </c>
    </row>
    <row r="73" spans="1:7" ht="15" customHeight="1" x14ac:dyDescent="0.25">
      <c r="A73" s="2">
        <v>73</v>
      </c>
      <c r="B73" s="3" t="s">
        <v>170</v>
      </c>
      <c r="C73" s="69" t="s">
        <v>93</v>
      </c>
      <c r="D73" s="69"/>
      <c r="E73" s="4">
        <v>674</v>
      </c>
      <c r="F73" s="5">
        <v>4044</v>
      </c>
      <c r="G73" s="6">
        <v>6</v>
      </c>
    </row>
    <row r="74" spans="1:7" ht="15" customHeight="1" x14ac:dyDescent="0.25">
      <c r="A74" s="2">
        <v>74</v>
      </c>
      <c r="B74" s="3" t="s">
        <v>171</v>
      </c>
      <c r="C74" s="69" t="s">
        <v>172</v>
      </c>
      <c r="D74" s="69"/>
      <c r="E74" s="4">
        <v>84</v>
      </c>
      <c r="F74" s="5">
        <v>2520</v>
      </c>
      <c r="G74" s="6">
        <v>30</v>
      </c>
    </row>
    <row r="75" spans="1:7" ht="15" customHeight="1" x14ac:dyDescent="0.25">
      <c r="A75" s="2">
        <v>75</v>
      </c>
      <c r="B75" s="3" t="s">
        <v>173</v>
      </c>
      <c r="C75" s="69" t="s">
        <v>172</v>
      </c>
      <c r="D75" s="69"/>
      <c r="E75" s="4">
        <v>40</v>
      </c>
      <c r="F75" s="4">
        <v>400</v>
      </c>
      <c r="G75" s="6">
        <v>10</v>
      </c>
    </row>
    <row r="76" spans="1:7" ht="15" customHeight="1" x14ac:dyDescent="0.25">
      <c r="A76" s="2">
        <v>76</v>
      </c>
      <c r="B76" s="3" t="s">
        <v>174</v>
      </c>
      <c r="C76" s="69" t="s">
        <v>172</v>
      </c>
      <c r="D76" s="69"/>
      <c r="E76" s="4">
        <v>81</v>
      </c>
      <c r="F76" s="4">
        <v>810</v>
      </c>
      <c r="G76" s="6">
        <v>10</v>
      </c>
    </row>
    <row r="77" spans="1:7" ht="15" customHeight="1" x14ac:dyDescent="0.25">
      <c r="A77" s="2">
        <v>77</v>
      </c>
      <c r="B77" s="3" t="s">
        <v>175</v>
      </c>
      <c r="C77" s="69" t="s">
        <v>172</v>
      </c>
      <c r="D77" s="69"/>
      <c r="E77" s="4">
        <v>81</v>
      </c>
      <c r="F77" s="4">
        <v>810</v>
      </c>
      <c r="G77" s="6">
        <v>10</v>
      </c>
    </row>
    <row r="78" spans="1:7" ht="15" customHeight="1" x14ac:dyDescent="0.25">
      <c r="A78" s="2">
        <v>78</v>
      </c>
      <c r="B78" s="3" t="s">
        <v>176</v>
      </c>
      <c r="C78" s="69" t="s">
        <v>172</v>
      </c>
      <c r="D78" s="69"/>
      <c r="E78" s="5">
        <v>3310</v>
      </c>
      <c r="F78" s="5">
        <v>231700</v>
      </c>
      <c r="G78" s="6">
        <v>70</v>
      </c>
    </row>
    <row r="79" spans="1:7" ht="15" customHeight="1" x14ac:dyDescent="0.25">
      <c r="A79" s="2">
        <v>79</v>
      </c>
      <c r="B79" s="3" t="s">
        <v>177</v>
      </c>
      <c r="C79" s="69" t="s">
        <v>172</v>
      </c>
      <c r="D79" s="69"/>
      <c r="E79" s="5">
        <v>4992</v>
      </c>
      <c r="F79" s="5">
        <v>9984</v>
      </c>
      <c r="G79" s="6">
        <v>2</v>
      </c>
    </row>
    <row r="80" spans="1:7" ht="15" customHeight="1" x14ac:dyDescent="0.25">
      <c r="A80" s="2">
        <v>80</v>
      </c>
      <c r="B80" s="3" t="s">
        <v>178</v>
      </c>
      <c r="C80" s="69" t="s">
        <v>172</v>
      </c>
      <c r="D80" s="69"/>
      <c r="E80" s="4">
        <v>79</v>
      </c>
      <c r="F80" s="4">
        <v>632</v>
      </c>
      <c r="G80" s="6">
        <v>8</v>
      </c>
    </row>
    <row r="81" spans="1:7" ht="15" customHeight="1" x14ac:dyDescent="0.25">
      <c r="A81" s="2">
        <v>81</v>
      </c>
      <c r="B81" s="3" t="s">
        <v>179</v>
      </c>
      <c r="C81" s="69" t="s">
        <v>93</v>
      </c>
      <c r="D81" s="69"/>
      <c r="E81" s="5">
        <v>23200</v>
      </c>
      <c r="F81" s="5">
        <v>46400</v>
      </c>
      <c r="G81" s="6">
        <v>2</v>
      </c>
    </row>
  </sheetData>
  <mergeCells count="81">
    <mergeCell ref="C81:D81"/>
    <mergeCell ref="C80:D80"/>
    <mergeCell ref="C79:D79"/>
    <mergeCell ref="C78:D78"/>
    <mergeCell ref="C77:D77"/>
    <mergeCell ref="C76:D76"/>
    <mergeCell ref="C75:D75"/>
    <mergeCell ref="C74:D74"/>
    <mergeCell ref="C73:D73"/>
    <mergeCell ref="C72:D72"/>
    <mergeCell ref="C71:D71"/>
    <mergeCell ref="C70:D70"/>
    <mergeCell ref="C69:D69"/>
    <mergeCell ref="C68:D68"/>
    <mergeCell ref="C67:D67"/>
    <mergeCell ref="C66:D66"/>
    <mergeCell ref="C65:D65"/>
    <mergeCell ref="C64:D64"/>
    <mergeCell ref="C63:D63"/>
    <mergeCell ref="C62:D62"/>
    <mergeCell ref="C61:D61"/>
    <mergeCell ref="C60:D60"/>
    <mergeCell ref="C59:D59"/>
    <mergeCell ref="C58:D58"/>
    <mergeCell ref="C57:D57"/>
    <mergeCell ref="C56:D56"/>
    <mergeCell ref="C55:D55"/>
    <mergeCell ref="C54:D54"/>
    <mergeCell ref="C53:D53"/>
    <mergeCell ref="C52:D52"/>
    <mergeCell ref="C51:D51"/>
    <mergeCell ref="C50:D50"/>
    <mergeCell ref="C49:D49"/>
    <mergeCell ref="C48:D48"/>
    <mergeCell ref="C47:D47"/>
    <mergeCell ref="C46:D46"/>
    <mergeCell ref="C45:D45"/>
    <mergeCell ref="C44:D44"/>
    <mergeCell ref="C43:D43"/>
    <mergeCell ref="C42:D42"/>
    <mergeCell ref="C41:D41"/>
    <mergeCell ref="C40:D40"/>
    <mergeCell ref="C39:D39"/>
    <mergeCell ref="C38:D38"/>
    <mergeCell ref="C37:D37"/>
    <mergeCell ref="C36:D36"/>
    <mergeCell ref="C35:D35"/>
    <mergeCell ref="C34:D34"/>
    <mergeCell ref="C33:D33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1:D1"/>
    <mergeCell ref="C6:D6"/>
    <mergeCell ref="C5:D5"/>
    <mergeCell ref="C4:D4"/>
    <mergeCell ref="C3:D3"/>
    <mergeCell ref="C2:D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2025-06-23T07:30:09Z</dcterms:modified>
</cp:coreProperties>
</file>