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1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71" i="1" l="1"/>
  <c r="M10" i="1" l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9" i="1"/>
  <c r="N9" i="1" s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9" i="1"/>
  <c r="L70" i="1" l="1"/>
  <c r="L66" i="1"/>
  <c r="L62" i="1"/>
  <c r="L58" i="1"/>
  <c r="L54" i="1"/>
  <c r="L50" i="1"/>
  <c r="L46" i="1"/>
  <c r="L42" i="1"/>
  <c r="L38" i="1"/>
  <c r="L34" i="1"/>
  <c r="L30" i="1"/>
  <c r="L26" i="1"/>
  <c r="L22" i="1"/>
  <c r="L18" i="1"/>
  <c r="L14" i="1"/>
  <c r="L10" i="1"/>
  <c r="I10" i="1"/>
  <c r="I11" i="1"/>
  <c r="L11" i="1" s="1"/>
  <c r="I12" i="1"/>
  <c r="L12" i="1" s="1"/>
  <c r="I13" i="1"/>
  <c r="L13" i="1" s="1"/>
  <c r="I14" i="1"/>
  <c r="I15" i="1"/>
  <c r="L15" i="1" s="1"/>
  <c r="I16" i="1"/>
  <c r="L16" i="1" s="1"/>
  <c r="I17" i="1"/>
  <c r="L17" i="1" s="1"/>
  <c r="I18" i="1"/>
  <c r="I19" i="1"/>
  <c r="L19" i="1" s="1"/>
  <c r="I20" i="1"/>
  <c r="L20" i="1" s="1"/>
  <c r="I21" i="1"/>
  <c r="L21" i="1" s="1"/>
  <c r="I22" i="1"/>
  <c r="I23" i="1"/>
  <c r="L23" i="1" s="1"/>
  <c r="I24" i="1"/>
  <c r="L24" i="1" s="1"/>
  <c r="I25" i="1"/>
  <c r="L25" i="1" s="1"/>
  <c r="I26" i="1"/>
  <c r="I27" i="1"/>
  <c r="L27" i="1" s="1"/>
  <c r="I28" i="1"/>
  <c r="L28" i="1" s="1"/>
  <c r="I29" i="1"/>
  <c r="L29" i="1" s="1"/>
  <c r="I30" i="1"/>
  <c r="I31" i="1"/>
  <c r="L31" i="1" s="1"/>
  <c r="I32" i="1"/>
  <c r="L32" i="1" s="1"/>
  <c r="I33" i="1"/>
  <c r="L33" i="1" s="1"/>
  <c r="I34" i="1"/>
  <c r="I35" i="1"/>
  <c r="L35" i="1" s="1"/>
  <c r="I36" i="1"/>
  <c r="L36" i="1" s="1"/>
  <c r="I37" i="1"/>
  <c r="L37" i="1" s="1"/>
  <c r="I38" i="1"/>
  <c r="I39" i="1"/>
  <c r="L39" i="1" s="1"/>
  <c r="I40" i="1"/>
  <c r="L40" i="1" s="1"/>
  <c r="I41" i="1"/>
  <c r="L41" i="1" s="1"/>
  <c r="I42" i="1"/>
  <c r="I43" i="1"/>
  <c r="L43" i="1" s="1"/>
  <c r="I44" i="1"/>
  <c r="L44" i="1" s="1"/>
  <c r="I45" i="1"/>
  <c r="L45" i="1" s="1"/>
  <c r="I46" i="1"/>
  <c r="I47" i="1"/>
  <c r="L47" i="1" s="1"/>
  <c r="I48" i="1"/>
  <c r="L48" i="1" s="1"/>
  <c r="I49" i="1"/>
  <c r="L49" i="1" s="1"/>
  <c r="I50" i="1"/>
  <c r="I51" i="1"/>
  <c r="L51" i="1" s="1"/>
  <c r="I52" i="1"/>
  <c r="L52" i="1" s="1"/>
  <c r="I53" i="1"/>
  <c r="L53" i="1" s="1"/>
  <c r="I54" i="1"/>
  <c r="I55" i="1"/>
  <c r="L55" i="1" s="1"/>
  <c r="I56" i="1"/>
  <c r="L56" i="1" s="1"/>
  <c r="I57" i="1"/>
  <c r="L57" i="1" s="1"/>
  <c r="I58" i="1"/>
  <c r="I59" i="1"/>
  <c r="L59" i="1" s="1"/>
  <c r="I60" i="1"/>
  <c r="L60" i="1" s="1"/>
  <c r="I61" i="1"/>
  <c r="L61" i="1" s="1"/>
  <c r="I62" i="1"/>
  <c r="I63" i="1"/>
  <c r="L63" i="1" s="1"/>
  <c r="I64" i="1"/>
  <c r="L64" i="1" s="1"/>
  <c r="I65" i="1"/>
  <c r="L65" i="1" s="1"/>
  <c r="I66" i="1"/>
  <c r="I67" i="1"/>
  <c r="L67" i="1" s="1"/>
  <c r="I68" i="1"/>
  <c r="L68" i="1" s="1"/>
  <c r="I69" i="1"/>
  <c r="L69" i="1" s="1"/>
  <c r="I70" i="1"/>
  <c r="I9" i="1" l="1"/>
  <c r="L9" i="1" s="1"/>
</calcChain>
</file>

<file path=xl/sharedStrings.xml><?xml version="1.0" encoding="utf-8"?>
<sst xmlns="http://schemas.openxmlformats.org/spreadsheetml/2006/main" count="416" uniqueCount="259">
  <si>
    <t>Начальная (максимальная) цена договора</t>
  </si>
  <si>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</si>
  <si>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</si>
  <si>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</si>
  <si>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</si>
  <si>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</si>
  <si>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</si>
  <si>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</si>
  <si>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</si>
  <si>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</si>
  <si>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</si>
  <si>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</si>
  <si>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</si>
  <si>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Ед.изм.</t>
  </si>
  <si>
    <t>Кол-во</t>
  </si>
  <si>
    <t>Цена за ед.изм.</t>
  </si>
  <si>
    <t>Расчет НМЦК:</t>
  </si>
  <si>
    <t>НМЦК методом сопоставимых рыночных цен (анализа рынка) определяется по формуле: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</si>
  <si>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</si>
  <si>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</si>
  <si>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</si>
  <si>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где:
  - НМЦК, определяемая методом сопоставимых рыночных цен (анализа рынка);
</t>
  </si>
  <si>
    <t>Наименование объекта закупки</t>
  </si>
  <si>
    <t>Обоснование начальной (максимальной) цены договора</t>
  </si>
  <si>
    <t>Используемый метод определения НМЦК с обоснованием</t>
  </si>
  <si>
    <t>Начальная (максимальная) цена договора сформирована методом сопоставимых рыночных цен (анализа рынка) на основании Положения о закупке товаров, работ, услуг, утвержденным Приказом Муниципального Унитарного Предприятия "Междуреченский Водоканал" от 04.12.2018 г. № 1.
Цена договора определена и обоснована посредством применения метода сопоставимых рыночных цен (анализа рынка) путем анализа рыночных цен, предложенных поставщиками в виде коммерческих предложений, и рассчитана в целях выявления предложений, соответствующих установленным требованиям к товарам по определенным параметрам.</t>
  </si>
  <si>
    <r>
      <rPr>
        <i/>
        <sz val="12"/>
        <color rgb="FF000000"/>
        <rFont val="Times New Roman"/>
        <family val="1"/>
        <charset val="204"/>
      </rPr>
      <t>ц</t>
    </r>
    <r>
      <rPr>
        <sz val="12"/>
        <color rgb="FF000000"/>
        <rFont val="Times New Roman"/>
        <family val="1"/>
        <charset val="204"/>
      </rPr>
      <t>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  </r>
  </si>
  <si>
    <t xml:space="preserve">Начальная (максимальная) цена договора составляет: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</si>
  <si>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</si>
  <si>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</si>
  <si>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</si>
  <si>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</si>
  <si>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</si>
  <si>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</si>
  <si>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</si>
  <si>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</si>
  <si>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</si>
  <si>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</si>
  <si>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</si>
  <si>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</si>
  <si>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</si>
  <si>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</si>
  <si>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</si>
  <si>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</si>
  <si>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</si>
  <si>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</si>
  <si>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</si>
  <si>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</si>
  <si>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</si>
  <si>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</si>
  <si>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</si>
  <si>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</si>
  <si>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</si>
  <si>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</si>
  <si>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</si>
  <si>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</si>
  <si>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</si>
  <si>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</si>
  <si>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</si>
  <si>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</si>
  <si>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</si>
  <si>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</si>
  <si>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</si>
  <si>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</si>
  <si>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</si>
  <si>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</si>
  <si>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</si>
  <si>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</si>
  <si>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</si>
  <si>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</si>
  <si>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</si>
  <si>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</si>
  <si>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</si>
  <si>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</si>
  <si>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</si>
  <si>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</si>
  <si>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</si>
  <si>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</si>
  <si>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</si>
  <si>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</si>
  <si>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</si>
  <si>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</si>
  <si>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</si>
  <si>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</si>
  <si>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</si>
  <si>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</si>
  <si>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1</t>
  </si>
  <si>
    <t>2</t>
  </si>
  <si>
    <t>3</t>
  </si>
  <si>
    <t>4</t>
  </si>
  <si>
    <t>№</t>
  </si>
  <si>
    <t>Товары (работы, услуги)</t>
  </si>
  <si>
    <t>Ед.</t>
  </si>
  <si>
    <t>Цена</t>
  </si>
  <si>
    <t>Сумма</t>
  </si>
  <si>
    <t>Аммоний хлористый Хч (1кг)</t>
  </si>
  <si>
    <t>кг</t>
  </si>
  <si>
    <t>Аммоний молибденовокислый Хч (1,0кг) ГОСТ 3765-78</t>
  </si>
  <si>
    <t>Калий сурьмяновиннокислый 0,5-вод Ч (0,025кг)</t>
  </si>
  <si>
    <t>Аммоний надсернокислый ХЧ (1 кг)</t>
  </si>
  <si>
    <t>Аммоний сернокислый ХЧ (0,55кг)</t>
  </si>
  <si>
    <t>К-та аскорбиновая ИМП (0,05кг)</t>
  </si>
  <si>
    <t>Квасцы алюмокалиевые ЧДА (0,5;1,0кг) ГОСТ 4329-77</t>
  </si>
  <si>
    <t>Квасцы алюмоаммонийные ч (0,2кг) ГОСТ 4238-77</t>
  </si>
  <si>
    <t>Бианол (1л)</t>
  </si>
  <si>
    <t>флак</t>
  </si>
  <si>
    <t>Барий хлористый 2-вод ЧДА (0,5кг) ГОСТ 4108-72</t>
  </si>
  <si>
    <t>Глюкоза-Д ЧДА ( 0,05кг) ГОСТ 6038-79</t>
  </si>
  <si>
    <t>Кристаллический фиолетовый ЧДА 0,01кг</t>
  </si>
  <si>
    <t>К-та борная ХЧ (1кг) ГОСТ 9656-75</t>
  </si>
  <si>
    <t>Калий фосфорнокислый 1-зам ЧДА (1,0 кг) ГОСТ 4198-75</t>
  </si>
  <si>
    <t>Железо (III) хлорид 6-вод Ч (1,0кг) ГОСТ 4147-74</t>
  </si>
  <si>
    <t>Железо (II) сернокислое 7-вод ХЧ (0,5кг) ГОСТ 4148-78</t>
  </si>
  <si>
    <t>Калий надсернокислый ХЧ (0,1кг) ГОСТ 4146-74</t>
  </si>
  <si>
    <t>Калий двухромовокислый ХЧ (1кг) ГОСТ 4220-75</t>
  </si>
  <si>
    <t>Калий хромовокислый ХЧ (0,2;1,0кг) ГОСТ 4459-75</t>
  </si>
  <si>
    <t>Калий иодистый не менее 99,5%  хч имп. 100г.</t>
  </si>
  <si>
    <t>шт</t>
  </si>
  <si>
    <t>Калий-натрий виннокислый 4-вод ХЧ (1,0кг)</t>
  </si>
  <si>
    <t>Калий хлористый ХЧ (1,0 кг) ГОСТ 4234-77</t>
  </si>
  <si>
    <t>Калий марганцовокислый ЧДА (1кг) ГОСТ 20490-75</t>
  </si>
  <si>
    <t>Кальций хлористый обезвоженный ЧДА (1кг+0,5кг)</t>
  </si>
  <si>
    <t>Кофеин Ph Eur 0.050</t>
  </si>
  <si>
    <t>К-та лимонная, 1-водная (1кг) ХЧ</t>
  </si>
  <si>
    <t>Магний сернокислый 7-вод ХЧ (1,0кг) ГОСТ 4523-77</t>
  </si>
  <si>
    <t>Медь (II) сернокислая 5-вод (0,5кг) ХЧ, 4165-78</t>
  </si>
  <si>
    <t>Калий фосфорнокислый 2-зам. б/вод. имп. (0,2кг)</t>
  </si>
  <si>
    <t>Марганец сернокислый  5-вод ЧДА (0,2кг)</t>
  </si>
  <si>
    <t>Марганец (II) хлористый 4-вод ЧДА (1,0 кг) ГОСТ 612-75</t>
  </si>
  <si>
    <t>Натрий гидроокись (едкий) ХЧ (1кг) п.1</t>
  </si>
  <si>
    <t>Натрий углекислый безводный ЧДА (1,0 кг) ГОСТ 83-79</t>
  </si>
  <si>
    <t>Натрий сернистый 9-вод ЧДА (0,5 кг) ГОСТ 2053-77</t>
  </si>
  <si>
    <t>Натрий салициловокислый Ч (  0,05 кг) ГОСТ 17628-72</t>
  </si>
  <si>
    <t>Натрий серноватистокислый 5-вод ЧДА (0,5кг)</t>
  </si>
  <si>
    <t>Натрий сернокислый безводный ХЧ (1,0 кг) ГОСТ 4166-76</t>
  </si>
  <si>
    <t>Натрий уксуснокислый 3-вод ЧДА (1кг) ГОСТ 199-78</t>
  </si>
  <si>
    <t>Натрий фосфорнокислый 2-зам 12-вод ХЧ (0,1;1,0 кг) ГОСТ 4172-76</t>
  </si>
  <si>
    <t>Натрий хлористый ХЧ (1кг) ГОСТ 4233-77</t>
  </si>
  <si>
    <t>Гипохлорит натрия технич (36кг) канистра</t>
  </si>
  <si>
    <t>Алюминия оксид, основной, для жидкостной хроматографии, Panreac (1 кг)</t>
  </si>
  <si>
    <t>Реактив Грисса ЧДА (0,5кг)</t>
  </si>
  <si>
    <t>Реактив Несслера ЧДА (0,5кг) (УЗХП)</t>
  </si>
  <si>
    <t>Ртуть (II) азотнокислая 1-вод ЧДА (0,4кг) ГОСТ 4520-78</t>
  </si>
  <si>
    <t>К-та сульфаминовая (имп соотв.Ч) (0,4кг)</t>
  </si>
  <si>
    <t>К-та сульфосалициловая 2-вод ЧДА  (0,45; 1,0кг) ГОСТ 4478-78</t>
  </si>
  <si>
    <t>К-та салициловая ( ИМП ) (0,35кг)</t>
  </si>
  <si>
    <t>Серебро сернокислое ХЧ (0,05 кг)</t>
  </si>
  <si>
    <t>Серебро азотнокислое ХЧ (0,1 кг) ГОСТ 1277-75</t>
  </si>
  <si>
    <t>Соль Мора ЧДА (0,1кг) ГОСТ 4208-72</t>
  </si>
  <si>
    <t>Силикагель КСКГ (1кг)</t>
  </si>
  <si>
    <t>Тиомочевина ИМП (1кг)</t>
  </si>
  <si>
    <t>Уголь активированный БАУ-А (10кг) ГОСТ 6217-74</t>
  </si>
  <si>
    <t>Цинк сернокислый 7-вод ЧДА (0,5кг) ГОСТ 4174-77</t>
  </si>
  <si>
    <t>2,3,5-Трифенилтетразолий хлористый ЧДА (0,02кг)</t>
  </si>
  <si>
    <t>Катионит КУ-2-8 Na-форма в/с ГОСТ 20298-74 (0,25кг)</t>
  </si>
  <si>
    <t>ЖавельСин 300 таблеток</t>
  </si>
  <si>
    <t>Аммиак водный ХЧ (1л=0,9кг) ГОСТ 3760-79</t>
  </si>
  <si>
    <t>К-та азотная ХЧ (1,4кг) 65% ГОСТ 4461-77</t>
  </si>
  <si>
    <t>Ацетонитрил 1 сорт (ОС.Ч)</t>
  </si>
  <si>
    <t>л</t>
  </si>
  <si>
    <t>Глицерин ЧДА (1,2кг) ГОСТ 6259-75</t>
  </si>
  <si>
    <t>Гексан 1 сорт (ОС.Ч) (1л=0,66кг)</t>
  </si>
  <si>
    <t>Водорода перекись мед. (1 кг) ГОСТ 177-88</t>
  </si>
  <si>
    <t>К-та серная ХЧ (1л=1,8кг) ГОСТ 4204-77</t>
  </si>
  <si>
    <t>К-та соляная Хч (1.2кг) ГОСТ 3118-77</t>
  </si>
  <si>
    <t>К-та уксусная ледяная ХЧ (1кг) ГОСТ 61-75</t>
  </si>
  <si>
    <t>Хлороформ ХЧ (1,48кг)</t>
  </si>
  <si>
    <t>Углерод четыреххлористый ХЧ (1л=1,6кг) ГОСТ 20288-74</t>
  </si>
  <si>
    <t>К-та ортофосфорная ХЧ (1,6кг)</t>
  </si>
  <si>
    <t>Этиленгликоль ЧДА (1л=1,1кг)  ГОСТ 10164-75</t>
  </si>
  <si>
    <t>Аурин (розоловая к-та ) ЧДА (0,025кг)</t>
  </si>
  <si>
    <t>Ализарин-комплексон ЧДА (0,05 кг)</t>
  </si>
  <si>
    <t>Алюминон ЧДА (0,01кг)</t>
  </si>
  <si>
    <t>Аминоантипирин-4 (0,02кг) имп соотв. ЧДА</t>
  </si>
  <si>
    <t>Дифенилкарбазон ЧДА  (0,1 кг)</t>
  </si>
  <si>
    <t>Крахмал водорастворимый ЧДА (0,5кг) ГОСТ 10163-76</t>
  </si>
  <si>
    <t>Метиленовый синий (метиленовый голубой) ЧДА (0,1кг)</t>
  </si>
  <si>
    <t>Метиловый красный ЧДА (0,1кг)</t>
  </si>
  <si>
    <t>Метиловый оранжевый ЧДА (0,02кг)</t>
  </si>
  <si>
    <t>Фенантролин-о 1-вод ИМП (0,01кг)</t>
  </si>
  <si>
    <t>Судан III ЧДА (0,01кг)</t>
  </si>
  <si>
    <t>Фуксин основной ЧДА для ФСК (0,1кг)</t>
  </si>
  <si>
    <t>Фенолфталеин ЧДА (0,02кг)</t>
  </si>
  <si>
    <t>Среда Гисса-ГРМ с лактозой (Питательная среда для  идентификации  энтеробактерий су-хая) (0,25кг)</t>
  </si>
  <si>
    <t>Среда Гисса-ГРМ с глюкозой Питательная среда для  идентификации  энтеробактерий су-хая) (0,25кг)</t>
  </si>
  <si>
    <t>Агар Эндо-ГРМ (Питательная среда для выделения энтеробактерий сухая) (0,25кг)</t>
  </si>
  <si>
    <t>Энтерококкагар (Питательная среда для выделения энтерококков сухая) (0,25кг)</t>
  </si>
  <si>
    <t>Дрожжевой экстракт 0,25кг (порошок)</t>
  </si>
  <si>
    <t>Агар микробиологический (бактериологический)</t>
  </si>
  <si>
    <t>СИБ №4 Набор реагентов "Системы индикаторные бумажные для идентификации микроорганизмов (СИБ). Набор № 4 для санитарно-бактериологического анализа воды"из 2-х  тестов, набор на 50 анализов(для метода мембранной фильтрации) (ИМБИО)</t>
  </si>
  <si>
    <t>набор</t>
  </si>
  <si>
    <t>Микро-Грам-НИЦФ. Набор реагентов для окраски микроорганизмов по методу Грама, 100мл</t>
  </si>
  <si>
    <t>Масло иммерсионное (0,1л)</t>
  </si>
  <si>
    <t>Лактоза 1-вод имп (1кг)</t>
  </si>
  <si>
    <t>ГРМ-агар (Питательная агар для культивирования микроорганизмов)</t>
  </si>
  <si>
    <t>ГРМ-Бульон (Питательный бульон для культивирования микроорганизмов) (0,25кг)</t>
  </si>
  <si>
    <t>Пептон ферментативный для бактериологических целей (0,25кг) ГОСТ 13805-76</t>
  </si>
  <si>
    <t xml:space="preserve">Аммоний хлористый </t>
  </si>
  <si>
    <t xml:space="preserve">Аммония молибдат </t>
  </si>
  <si>
    <t xml:space="preserve">Антимонилтартрат калия </t>
  </si>
  <si>
    <t xml:space="preserve">Аммоний надсернокислый </t>
  </si>
  <si>
    <t xml:space="preserve">Аммония сульфат </t>
  </si>
  <si>
    <t xml:space="preserve">Алюминий сернокислый 18 водный </t>
  </si>
  <si>
    <t xml:space="preserve">Алюмокалиевые квасцы 12-водные (алюминий калий сернокислый) </t>
  </si>
  <si>
    <t xml:space="preserve">Алюмоаммонийные квасцы </t>
  </si>
  <si>
    <t xml:space="preserve">Бианол (дез. средство для ламинарного бокса) </t>
  </si>
  <si>
    <t xml:space="preserve">Барий хлористый 2-водный </t>
  </si>
  <si>
    <t xml:space="preserve">гидроксиламин солянокислый </t>
  </si>
  <si>
    <t xml:space="preserve">Глюкоза </t>
  </si>
  <si>
    <t xml:space="preserve">ЖавельСин </t>
  </si>
  <si>
    <t xml:space="preserve">Железо хлористое 6-водное </t>
  </si>
  <si>
    <t xml:space="preserve">Железо сернокислое (II) 7-водное </t>
  </si>
  <si>
    <t xml:space="preserve">Калий двухромовокислый </t>
  </si>
  <si>
    <t xml:space="preserve">Калий хромовокислый </t>
  </si>
  <si>
    <t xml:space="preserve">Калий железосинеродистый </t>
  </si>
  <si>
    <t xml:space="preserve">Калий йодистый </t>
  </si>
  <si>
    <t xml:space="preserve">Калий-натрий виннокислый 4-водный (сегнетовая соль) </t>
  </si>
  <si>
    <t xml:space="preserve">Калий фосфорнокислый однозамещенный </t>
  </si>
  <si>
    <t xml:space="preserve">Калий фосфорнокислый двузамещенный, 3 водный </t>
  </si>
  <si>
    <t xml:space="preserve">Калий марганцевокислый </t>
  </si>
  <si>
    <t xml:space="preserve">Кальций хлористый </t>
  </si>
  <si>
    <t xml:space="preserve">Магний сернокислый 7-водный </t>
  </si>
  <si>
    <t xml:space="preserve">Марганец хлористый 4-водный </t>
  </si>
  <si>
    <t xml:space="preserve">Натрия гидроокись </t>
  </si>
  <si>
    <t xml:space="preserve">Натрий углекислый </t>
  </si>
  <si>
    <t xml:space="preserve">Натрий сернистокислый </t>
  </si>
  <si>
    <t xml:space="preserve">Натрий сернистый 9-водный </t>
  </si>
  <si>
    <t xml:space="preserve">Натрий салициловокислый </t>
  </si>
  <si>
    <t xml:space="preserve">Натрий серноватистокислый, 5-водный (тиосульфат натрия, пентагидрат) </t>
  </si>
  <si>
    <t xml:space="preserve">Натрий сернокислый, безводный </t>
  </si>
  <si>
    <t xml:space="preserve">Натрий уксуснокислый 3-водный </t>
  </si>
  <si>
    <t xml:space="preserve">Натрий фосфорнокислый двузамещенный 12-водный </t>
  </si>
  <si>
    <t xml:space="preserve">Натрий хлористый </t>
  </si>
  <si>
    <t xml:space="preserve">Натрия гипохлорит </t>
  </si>
  <si>
    <t xml:space="preserve">Питательный агар (г.Оболенск) </t>
  </si>
  <si>
    <t xml:space="preserve">Питательный бульон </t>
  </si>
  <si>
    <t xml:space="preserve">Пептон сухой ферментативный </t>
  </si>
  <si>
    <t xml:space="preserve">Реактив Несслера </t>
  </si>
  <si>
    <t xml:space="preserve">Ртуть сернокислая (II) </t>
  </si>
  <si>
    <t xml:space="preserve">Ртуть (II) азотнокислая 1-водная </t>
  </si>
  <si>
    <t xml:space="preserve">Сульфаминовая кислота </t>
  </si>
  <si>
    <t xml:space="preserve">Сульфосалициловая кислота 2-водная </t>
  </si>
  <si>
    <t xml:space="preserve">Серебро сернокислое </t>
  </si>
  <si>
    <t xml:space="preserve">Силикагель </t>
  </si>
  <si>
    <t xml:space="preserve">СИБ-оксидаза </t>
  </si>
  <si>
    <t xml:space="preserve">Среда Гисса ГРМ с лактозой </t>
  </si>
  <si>
    <t xml:space="preserve">Среда Гисса ГРМ с глюкозой </t>
  </si>
  <si>
    <t xml:space="preserve">Среда Эндо ГРМ </t>
  </si>
  <si>
    <t xml:space="preserve">Тиомочевина </t>
  </si>
  <si>
    <t xml:space="preserve">Уголь активированный </t>
  </si>
  <si>
    <t xml:space="preserve">Энтерококковый (азидный) агар </t>
  </si>
  <si>
    <t xml:space="preserve">Дрожжевой экстракт или дрожжевой препарат </t>
  </si>
  <si>
    <t xml:space="preserve">2,-3,-5-трифенилтетразолий хлорид (ТТХ) </t>
  </si>
  <si>
    <t xml:space="preserve">Агар бактериологический </t>
  </si>
  <si>
    <t xml:space="preserve">D(+) Лактоза 1-водная (ч) </t>
  </si>
  <si>
    <t xml:space="preserve">Борная кислота (хч) </t>
  </si>
  <si>
    <t xml:space="preserve">Набор окраски мазков по Грамму (Микро-ГРАММ-НИЦФ) </t>
  </si>
  <si>
    <t xml:space="preserve">Питательная среда для идентификации E(coli), cухая (лактозный бульон с борной кислотой) </t>
  </si>
  <si>
    <r>
      <t>Поставка</t>
    </r>
    <r>
      <rPr>
        <b/>
        <sz val="14"/>
        <rFont val="Times New Roman"/>
        <family val="1"/>
        <charset val="204"/>
      </rPr>
      <t xml:space="preserve"> химических реактивов н</t>
    </r>
    <r>
      <rPr>
        <b/>
        <sz val="14"/>
        <color theme="1"/>
        <rFont val="Times New Roman"/>
        <family val="1"/>
        <charset val="204"/>
      </rPr>
      <t>а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</si>
</sst>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0.0"/>
    <numFmt numFmtId="166" formatCode="0.000"/>
    <numFmt numFmtId="167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0" fillId="0" borderId="0" xfId="0"/>
    <xf numFmtId="0" fontId="10" fillId="0" borderId="14" xfId="0" applyFont="1" applyBorder="1" applyAlignment="1">
      <alignment vertical="center"/>
    </xf>
    <xf numFmtId="2" fontId="0" fillId="0" borderId="12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0" fontId="10" fillId="0" borderId="9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right" vertical="top"/>
    </xf>
    <xf numFmtId="4" fontId="0" fillId="0" borderId="11" xfId="0" applyNumberFormat="1" applyBorder="1" applyAlignment="1">
      <alignment horizontal="right"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0" xfId="0" applyAlignment="1"/>
    <xf numFmtId="165" fontId="0" fillId="0" borderId="12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6" xfId="0" applyNumberFormat="1" applyBorder="1" applyAlignment="1">
      <alignment vertical="top"/>
    </xf>
    <xf numFmtId="1" fontId="0" fillId="0" borderId="16" xfId="0" applyNumberFormat="1" applyBorder="1" applyAlignment="1">
      <alignment vertical="top"/>
    </xf>
    <xf numFmtId="2" fontId="0" fillId="0" borderId="16" xfId="0" applyNumberFormat="1" applyBorder="1" applyAlignment="1">
      <alignment vertical="top"/>
    </xf>
    <xf numFmtId="166" fontId="0" fillId="0" borderId="16" xfId="0" applyNumberFormat="1" applyBorder="1" applyAlignment="1">
      <alignment vertical="top"/>
    </xf>
    <xf numFmtId="0" fontId="5" fillId="0" borderId="0" xfId="0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6" fontId="6" fillId="3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4" fontId="7" fillId="4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167" fontId="2" fillId="0" borderId="17" xfId="0" applyNumberFormat="1" applyFont="1" applyBorder="1" applyAlignment="1">
      <alignment horizontal="right" vertical="center"/>
    </xf>
    <xf numFmtId="167" fontId="2" fillId="0" borderId="18" xfId="0" applyNumberFormat="1" applyFont="1" applyBorder="1" applyAlignment="1">
      <alignment horizontal="right" vertical="center"/>
    </xf>
    <xf numFmtId="0" fontId="0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4" borderId="6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0" fillId="0" borderId="10" xfId="0" applyNumberFormat="1" applyBorder="1" applyAlignment="1">
      <alignment horizontal="center" vertical="top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74</xdr:row>
      <xdr:rowOff>0</xdr:rowOff>
    </xdr:from>
    <xdr:to>
      <xdr:col>2</xdr:col>
      <xdr:colOff>2114946</xdr:colOff>
      <xdr:row>78</xdr:row>
      <xdr:rowOff>196057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5024438"/>
          <a:ext cx="2117725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="80" zoomScaleNormal="80" workbookViewId="0">
      <selection activeCell="C10" sqref="C10"/>
    </sheetView>
  </sheetViews>
  <sheetFormatPr defaultRowHeight="18.75" x14ac:dyDescent="0.25"/>
  <cols>
    <col min="1" max="1" width="0.140625" style="33" customWidth="1"/>
    <col min="2" max="2" width="6.42578125" style="40" customWidth="1"/>
    <col min="3" max="3" width="43.42578125" style="33" customWidth="1"/>
    <col min="4" max="4" width="9.140625" style="33" customWidth="1"/>
    <col min="5" max="5" width="12.42578125" style="41" customWidth="1"/>
    <col min="6" max="6" width="17.7109375" style="17" customWidth="1"/>
    <col min="7" max="7" width="16.42578125" style="33" customWidth="1"/>
    <col min="8" max="8" width="18.140625" style="33" customWidth="1"/>
    <col min="9" max="9" width="14" style="33" customWidth="1"/>
    <col min="10" max="10" width="10.85546875" style="40" customWidth="1"/>
    <col min="11" max="11" width="18.140625" style="33" customWidth="1"/>
    <col min="12" max="12" width="11.140625" style="33" customWidth="1"/>
    <col min="13" max="13" width="16.7109375" style="33" customWidth="1"/>
    <col min="14" max="14" width="21.85546875" style="33" customWidth="1"/>
    <col min="15" max="15" width="15.5703125" style="33" customWidth="1"/>
    <col min="16" max="16" width="12.85546875" style="33" customWidth="1"/>
    <col min="17" max="16384" width="9.140625" style="33"/>
  </cols>
  <sheetData>
    <row r="1" spans="2:14" x14ac:dyDescent="0.25">
      <c r="B1" s="30"/>
      <c r="C1" s="31"/>
      <c r="D1" s="31"/>
      <c r="E1" s="32"/>
      <c r="G1" s="31"/>
      <c r="H1" s="31"/>
      <c r="I1" s="31"/>
      <c r="J1" s="30"/>
      <c r="K1" s="31"/>
      <c r="L1" s="31"/>
      <c r="M1" s="31"/>
      <c r="N1" s="31"/>
    </row>
    <row r="2" spans="2:14" ht="33" customHeight="1" x14ac:dyDescent="0.25">
      <c r="B2" s="30"/>
      <c r="C2" s="31"/>
      <c r="D2" s="31"/>
      <c r="E2" s="32"/>
      <c r="F2" s="55" t="s">
        <v>23</v>
      </c>
      <c r="G2" s="55"/>
      <c r="H2" s="55"/>
      <c r="I2" s="31"/>
      <c r="J2" s="30"/>
      <c r="K2" s="31"/>
      <c r="L2" s="31"/>
      <c r="M2" s="31"/>
      <c r="N2" s="31"/>
    </row>
    <row r="3" spans="2:14" x14ac:dyDescent="0.25">
      <c r="B3" s="54" t="s">
        <v>22</v>
      </c>
      <c r="C3" s="54"/>
      <c r="D3" s="53" t="s">
        <v>258</v>
      </c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" customHeight="1" x14ac:dyDescent="0.25">
      <c r="B4" s="54" t="s">
        <v>24</v>
      </c>
      <c r="C4" s="54"/>
      <c r="D4" s="54" t="s">
        <v>25</v>
      </c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4" ht="60.7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2:14" ht="23.25" customHeight="1" x14ac:dyDescent="0.25">
      <c r="B6" s="59" t="s">
        <v>0</v>
      </c>
      <c r="C6" s="60"/>
      <c r="D6" s="57"/>
      <c r="E6" s="58"/>
      <c r="F6" s="18"/>
      <c r="G6" s="18"/>
      <c r="H6" s="18"/>
      <c r="I6" s="18"/>
      <c r="J6" s="50"/>
      <c r="K6" s="19"/>
      <c r="L6" s="20"/>
      <c r="M6" s="20"/>
      <c r="N6" s="21"/>
    </row>
    <row r="7" spans="2:14" ht="15" customHeight="1" x14ac:dyDescent="0.25">
      <c r="B7" s="61" t="s">
        <v>1</v>
      </c>
      <c r="C7" s="65" t="s">
        <v>2</v>
      </c>
      <c r="D7" s="69" t="s">
        <v>3</v>
      </c>
      <c r="E7" s="70"/>
      <c r="F7" s="22" t="s">
        <v>4</v>
      </c>
      <c r="G7" s="22" t="s">
        <v>5</v>
      </c>
      <c r="H7" s="22" t="s">
        <v>6</v>
      </c>
      <c r="I7" s="67" t="s">
        <v>7</v>
      </c>
      <c r="J7" s="61" t="s">
        <v>8</v>
      </c>
      <c r="K7" s="65" t="s">
        <v>9</v>
      </c>
      <c r="L7" s="65" t="s">
        <v>10</v>
      </c>
      <c r="M7" s="65" t="s">
        <v>11</v>
      </c>
      <c r="N7" s="56" t="s">
        <v>12</v>
      </c>
    </row>
    <row r="8" spans="2:14" ht="38.25" thickBot="1" x14ac:dyDescent="0.3">
      <c r="B8" s="62"/>
      <c r="C8" s="66"/>
      <c r="D8" s="23" t="s">
        <v>13</v>
      </c>
      <c r="E8" s="24" t="s">
        <v>14</v>
      </c>
      <c r="F8" s="22" t="s">
        <v>15</v>
      </c>
      <c r="G8" s="22" t="s">
        <v>15</v>
      </c>
      <c r="H8" s="22" t="s">
        <v>15</v>
      </c>
      <c r="I8" s="68"/>
      <c r="J8" s="62"/>
      <c r="K8" s="66"/>
      <c r="L8" s="66"/>
      <c r="M8" s="66"/>
      <c r="N8" s="56"/>
    </row>
    <row r="9" spans="2:14" ht="30" customHeight="1" thickBot="1" x14ac:dyDescent="0.3">
      <c r="B9" s="25" t="s">
        <v>86</v>
      </c>
      <c r="C9" s="44" t="s">
        <v>197</v>
      </c>
      <c r="D9" s="49" t="s">
        <v>96</v>
      </c>
      <c r="E9" s="45">
        <v>0.5</v>
      </c>
      <c r="F9" s="47">
        <v>477.6</v>
      </c>
      <c r="G9" s="26">
        <v>480</v>
      </c>
      <c r="H9" s="26">
        <v>478.5</v>
      </c>
      <c r="I9" s="27">
        <f>(F9+G9+H9)/J9</f>
        <v>478.7</v>
      </c>
      <c r="J9" s="51">
        <v>3</v>
      </c>
      <c r="K9" s="28">
        <f>STDEV(F9,G9,H9)</f>
        <v>1.2124355652982037</v>
      </c>
      <c r="L9" s="28">
        <f>K9/I9*100</f>
        <v>0.25327670050098261</v>
      </c>
      <c r="M9" s="25">
        <f>(F9+G9+H9)*E9/J9</f>
        <v>239.35</v>
      </c>
      <c r="N9" s="27">
        <f>M9*1</f>
        <v>239.35</v>
      </c>
    </row>
    <row r="10" spans="2:14" ht="31.5" customHeight="1" thickBot="1" x14ac:dyDescent="0.3">
      <c r="B10" s="25" t="s">
        <v>87</v>
      </c>
      <c r="C10" s="44" t="s">
        <v>198</v>
      </c>
      <c r="D10" s="49" t="s">
        <v>96</v>
      </c>
      <c r="E10" s="45">
        <v>0.3</v>
      </c>
      <c r="F10" s="48">
        <v>9474</v>
      </c>
      <c r="G10" s="26">
        <v>9500</v>
      </c>
      <c r="H10" s="26">
        <v>9475.6</v>
      </c>
      <c r="I10" s="27">
        <f t="shared" ref="I10:I70" si="0">(F10+G10+H10)/J10</f>
        <v>9483.1999999999989</v>
      </c>
      <c r="J10" s="51">
        <v>3</v>
      </c>
      <c r="K10" s="46">
        <f t="shared" ref="K10:K70" si="1">STDEV(F10,G10,H10)</f>
        <v>14.571204480069492</v>
      </c>
      <c r="L10" s="46">
        <f t="shared" ref="L10:L70" si="2">K10/I10*100</f>
        <v>0.15365282267662281</v>
      </c>
      <c r="M10" s="25">
        <f t="shared" ref="M10:M70" si="3">(F10+G10+H10)*E10/J10</f>
        <v>2844.9599999999996</v>
      </c>
      <c r="N10" s="27">
        <f t="shared" ref="N10:N70" si="4">M10*1</f>
        <v>2844.9599999999996</v>
      </c>
    </row>
    <row r="11" spans="2:14" ht="35.25" customHeight="1" thickBot="1" x14ac:dyDescent="0.3">
      <c r="B11" s="25" t="s">
        <v>88</v>
      </c>
      <c r="C11" s="44" t="s">
        <v>199</v>
      </c>
      <c r="D11" s="49" t="s">
        <v>96</v>
      </c>
      <c r="E11" s="45">
        <v>0.3</v>
      </c>
      <c r="F11" s="48">
        <v>4070.4</v>
      </c>
      <c r="G11" s="26">
        <v>4080</v>
      </c>
      <c r="H11" s="26">
        <v>4071.5</v>
      </c>
      <c r="I11" s="27">
        <f t="shared" si="0"/>
        <v>4073.9666666666667</v>
      </c>
      <c r="J11" s="51">
        <v>3</v>
      </c>
      <c r="K11" s="46">
        <f t="shared" si="1"/>
        <v>5.2538874496255632</v>
      </c>
      <c r="L11" s="46">
        <f t="shared" si="2"/>
        <v>0.12896245550099977</v>
      </c>
      <c r="M11" s="25">
        <f t="shared" si="3"/>
        <v>1222.1899999999998</v>
      </c>
      <c r="N11" s="27">
        <f t="shared" si="4"/>
        <v>1222.1899999999998</v>
      </c>
    </row>
    <row r="12" spans="2:14" ht="27" customHeight="1" thickBot="1" x14ac:dyDescent="0.3">
      <c r="B12" s="25" t="s">
        <v>89</v>
      </c>
      <c r="C12" s="44" t="s">
        <v>200</v>
      </c>
      <c r="D12" s="49" t="s">
        <v>96</v>
      </c>
      <c r="E12" s="45">
        <v>0.1</v>
      </c>
      <c r="F12" s="48">
        <v>1088.4000000000001</v>
      </c>
      <c r="G12" s="26">
        <v>1090</v>
      </c>
      <c r="H12" s="26">
        <v>1089.9000000000001</v>
      </c>
      <c r="I12" s="27">
        <f t="shared" si="0"/>
        <v>1089.4333333333334</v>
      </c>
      <c r="J12" s="51">
        <v>3</v>
      </c>
      <c r="K12" s="46">
        <f t="shared" si="1"/>
        <v>0.89628864398322139</v>
      </c>
      <c r="L12" s="46">
        <f t="shared" si="2"/>
        <v>8.2271086863190776E-2</v>
      </c>
      <c r="M12" s="25">
        <f t="shared" si="3"/>
        <v>108.94333333333334</v>
      </c>
      <c r="N12" s="27">
        <f t="shared" si="4"/>
        <v>108.94333333333334</v>
      </c>
    </row>
    <row r="13" spans="2:14" ht="30" customHeight="1" thickBot="1" x14ac:dyDescent="0.3">
      <c r="B13" s="25" t="s">
        <v>28</v>
      </c>
      <c r="C13" s="44" t="s">
        <v>201</v>
      </c>
      <c r="D13" s="49" t="s">
        <v>96</v>
      </c>
      <c r="E13" s="45">
        <v>1</v>
      </c>
      <c r="F13" s="48">
        <v>254.4</v>
      </c>
      <c r="G13" s="26">
        <v>255</v>
      </c>
      <c r="H13" s="26">
        <v>255.4</v>
      </c>
      <c r="I13" s="27">
        <f t="shared" si="0"/>
        <v>254.93333333333331</v>
      </c>
      <c r="J13" s="51">
        <v>3</v>
      </c>
      <c r="K13" s="46">
        <f t="shared" si="1"/>
        <v>0.50332229568471631</v>
      </c>
      <c r="L13" s="46">
        <f t="shared" si="2"/>
        <v>0.19743290887214293</v>
      </c>
      <c r="M13" s="25">
        <f t="shared" si="3"/>
        <v>254.93333333333331</v>
      </c>
      <c r="N13" s="27">
        <f t="shared" si="4"/>
        <v>254.93333333333331</v>
      </c>
    </row>
    <row r="14" spans="2:14" ht="26.25" customHeight="1" thickBot="1" x14ac:dyDescent="0.3">
      <c r="B14" s="25" t="s">
        <v>29</v>
      </c>
      <c r="C14" s="44" t="s">
        <v>202</v>
      </c>
      <c r="D14" s="49" t="s">
        <v>96</v>
      </c>
      <c r="E14" s="45">
        <v>0.5</v>
      </c>
      <c r="F14" s="48">
        <v>1710</v>
      </c>
      <c r="G14" s="26">
        <v>1720</v>
      </c>
      <c r="H14" s="26">
        <v>1710.7</v>
      </c>
      <c r="I14" s="27">
        <f t="shared" si="0"/>
        <v>1713.5666666666666</v>
      </c>
      <c r="J14" s="51">
        <v>3</v>
      </c>
      <c r="K14" s="46">
        <f t="shared" si="1"/>
        <v>5.5824128594482518</v>
      </c>
      <c r="L14" s="46">
        <f t="shared" si="2"/>
        <v>0.32577739565321367</v>
      </c>
      <c r="M14" s="25">
        <f t="shared" si="3"/>
        <v>856.7833333333333</v>
      </c>
      <c r="N14" s="27">
        <f t="shared" si="4"/>
        <v>856.7833333333333</v>
      </c>
    </row>
    <row r="15" spans="2:14" ht="31.5" customHeight="1" thickBot="1" x14ac:dyDescent="0.3">
      <c r="B15" s="25" t="s">
        <v>30</v>
      </c>
      <c r="C15" s="44" t="s">
        <v>203</v>
      </c>
      <c r="D15" s="49" t="s">
        <v>96</v>
      </c>
      <c r="E15" s="45">
        <v>1</v>
      </c>
      <c r="F15" s="48">
        <v>325.2</v>
      </c>
      <c r="G15" s="26">
        <v>326</v>
      </c>
      <c r="H15" s="26">
        <v>326.5</v>
      </c>
      <c r="I15" s="27">
        <f t="shared" si="0"/>
        <v>325.90000000000003</v>
      </c>
      <c r="J15" s="51">
        <v>3</v>
      </c>
      <c r="K15" s="46">
        <f t="shared" si="1"/>
        <v>0.65574385243020616</v>
      </c>
      <c r="L15" s="46">
        <f t="shared" si="2"/>
        <v>0.20121014189328204</v>
      </c>
      <c r="M15" s="25">
        <f t="shared" si="3"/>
        <v>325.90000000000003</v>
      </c>
      <c r="N15" s="27">
        <f t="shared" si="4"/>
        <v>325.90000000000003</v>
      </c>
    </row>
    <row r="16" spans="2:14" ht="29.25" customHeight="1" thickBot="1" x14ac:dyDescent="0.3">
      <c r="B16" s="25" t="s">
        <v>31</v>
      </c>
      <c r="C16" s="44" t="s">
        <v>204</v>
      </c>
      <c r="D16" s="49" t="s">
        <v>96</v>
      </c>
      <c r="E16" s="45">
        <v>0.2</v>
      </c>
      <c r="F16" s="48">
        <v>1075.2</v>
      </c>
      <c r="G16" s="26">
        <v>1080</v>
      </c>
      <c r="H16" s="26">
        <v>1075</v>
      </c>
      <c r="I16" s="27">
        <f t="shared" si="0"/>
        <v>1076.7333333333333</v>
      </c>
      <c r="J16" s="51">
        <v>3</v>
      </c>
      <c r="K16" s="46">
        <f t="shared" si="1"/>
        <v>2.8307831660749407</v>
      </c>
      <c r="L16" s="46">
        <f t="shared" si="2"/>
        <v>0.26290475816434961</v>
      </c>
      <c r="M16" s="25">
        <f t="shared" si="3"/>
        <v>215.34666666666666</v>
      </c>
      <c r="N16" s="27">
        <f t="shared" si="4"/>
        <v>215.34666666666666</v>
      </c>
    </row>
    <row r="17" spans="2:14" ht="30" customHeight="1" thickBot="1" x14ac:dyDescent="0.3">
      <c r="B17" s="25" t="s">
        <v>32</v>
      </c>
      <c r="C17" s="44" t="s">
        <v>205</v>
      </c>
      <c r="D17" s="49" t="s">
        <v>117</v>
      </c>
      <c r="E17" s="45">
        <v>1</v>
      </c>
      <c r="F17" s="48">
        <v>1545.6</v>
      </c>
      <c r="G17" s="26">
        <v>1600</v>
      </c>
      <c r="H17" s="26">
        <v>1555</v>
      </c>
      <c r="I17" s="27">
        <f t="shared" si="0"/>
        <v>1566.8666666666668</v>
      </c>
      <c r="J17" s="51">
        <v>3</v>
      </c>
      <c r="K17" s="46">
        <f t="shared" si="1"/>
        <v>29.076680232332841</v>
      </c>
      <c r="L17" s="46">
        <f t="shared" si="2"/>
        <v>1.8557214120962964</v>
      </c>
      <c r="M17" s="25">
        <f t="shared" si="3"/>
        <v>1566.8666666666668</v>
      </c>
      <c r="N17" s="27">
        <f t="shared" si="4"/>
        <v>1566.8666666666668</v>
      </c>
    </row>
    <row r="18" spans="2:14" ht="29.25" customHeight="1" thickBot="1" x14ac:dyDescent="0.3">
      <c r="B18" s="25" t="s">
        <v>33</v>
      </c>
      <c r="C18" s="44" t="s">
        <v>206</v>
      </c>
      <c r="D18" s="49" t="s">
        <v>96</v>
      </c>
      <c r="E18" s="45">
        <v>0.4</v>
      </c>
      <c r="F18" s="48">
        <v>1366.8</v>
      </c>
      <c r="G18" s="26">
        <v>1370</v>
      </c>
      <c r="H18" s="26">
        <v>1367.8</v>
      </c>
      <c r="I18" s="27">
        <f t="shared" si="0"/>
        <v>1368.2</v>
      </c>
      <c r="J18" s="51">
        <v>3</v>
      </c>
      <c r="K18" s="46">
        <f t="shared" si="1"/>
        <v>1.637070554374515</v>
      </c>
      <c r="L18" s="46">
        <f t="shared" si="2"/>
        <v>0.1196514072777748</v>
      </c>
      <c r="M18" s="25">
        <f t="shared" si="3"/>
        <v>547.28000000000009</v>
      </c>
      <c r="N18" s="27">
        <f t="shared" si="4"/>
        <v>547.28000000000009</v>
      </c>
    </row>
    <row r="19" spans="2:14" ht="41.25" customHeight="1" thickBot="1" x14ac:dyDescent="0.3">
      <c r="B19" s="25" t="s">
        <v>34</v>
      </c>
      <c r="C19" s="44" t="s">
        <v>207</v>
      </c>
      <c r="D19" s="49" t="s">
        <v>96</v>
      </c>
      <c r="E19" s="45">
        <v>0.1</v>
      </c>
      <c r="F19" s="48">
        <v>2852.4</v>
      </c>
      <c r="G19" s="26">
        <v>2853</v>
      </c>
      <c r="H19" s="26">
        <v>2853.4</v>
      </c>
      <c r="I19" s="27">
        <f t="shared" si="0"/>
        <v>2852.9333333333329</v>
      </c>
      <c r="J19" s="51">
        <v>3</v>
      </c>
      <c r="K19" s="46">
        <f t="shared" si="1"/>
        <v>0.50332229568471065</v>
      </c>
      <c r="L19" s="46">
        <f t="shared" si="2"/>
        <v>1.7642273298291024E-2</v>
      </c>
      <c r="M19" s="25">
        <f t="shared" si="3"/>
        <v>285.29333333333335</v>
      </c>
      <c r="N19" s="27">
        <f t="shared" si="4"/>
        <v>285.29333333333335</v>
      </c>
    </row>
    <row r="20" spans="2:14" ht="31.5" customHeight="1" thickBot="1" x14ac:dyDescent="0.3">
      <c r="B20" s="25" t="s">
        <v>35</v>
      </c>
      <c r="C20" s="44" t="s">
        <v>208</v>
      </c>
      <c r="D20" s="49" t="s">
        <v>96</v>
      </c>
      <c r="E20" s="45">
        <v>0.1</v>
      </c>
      <c r="F20" s="48">
        <v>817.2</v>
      </c>
      <c r="G20" s="26">
        <v>818</v>
      </c>
      <c r="H20" s="26">
        <v>817</v>
      </c>
      <c r="I20" s="27">
        <f t="shared" si="0"/>
        <v>817.4</v>
      </c>
      <c r="J20" s="51">
        <v>3</v>
      </c>
      <c r="K20" s="46">
        <f t="shared" si="1"/>
        <v>0.52915026221290951</v>
      </c>
      <c r="L20" s="46">
        <f t="shared" si="2"/>
        <v>6.4735779570945617E-2</v>
      </c>
      <c r="M20" s="25">
        <f t="shared" si="3"/>
        <v>81.739999999999995</v>
      </c>
      <c r="N20" s="27">
        <f t="shared" si="4"/>
        <v>81.739999999999995</v>
      </c>
    </row>
    <row r="21" spans="2:14" ht="31.5" customHeight="1" thickBot="1" x14ac:dyDescent="0.3">
      <c r="B21" s="25" t="s">
        <v>36</v>
      </c>
      <c r="C21" s="44" t="s">
        <v>209</v>
      </c>
      <c r="D21" s="49" t="s">
        <v>117</v>
      </c>
      <c r="E21" s="45">
        <v>5</v>
      </c>
      <c r="F21" s="48">
        <v>512.4</v>
      </c>
      <c r="G21" s="26">
        <v>513</v>
      </c>
      <c r="H21" s="26">
        <v>512.5</v>
      </c>
      <c r="I21" s="27">
        <f t="shared" si="0"/>
        <v>512.63333333333333</v>
      </c>
      <c r="J21" s="51">
        <v>3</v>
      </c>
      <c r="K21" s="46">
        <f t="shared" si="1"/>
        <v>0.32145502536644005</v>
      </c>
      <c r="L21" s="46">
        <f t="shared" si="2"/>
        <v>6.2706617861975428E-2</v>
      </c>
      <c r="M21" s="25">
        <f t="shared" si="3"/>
        <v>2563.1666666666665</v>
      </c>
      <c r="N21" s="27">
        <f t="shared" si="4"/>
        <v>2563.1666666666665</v>
      </c>
    </row>
    <row r="22" spans="2:14" ht="34.5" customHeight="1" thickBot="1" x14ac:dyDescent="0.3">
      <c r="B22" s="25" t="s">
        <v>37</v>
      </c>
      <c r="C22" s="44" t="s">
        <v>210</v>
      </c>
      <c r="D22" s="49" t="s">
        <v>96</v>
      </c>
      <c r="E22" s="45">
        <v>0.9</v>
      </c>
      <c r="F22" s="48">
        <v>681.6</v>
      </c>
      <c r="G22" s="26">
        <v>682</v>
      </c>
      <c r="H22" s="26">
        <v>683</v>
      </c>
      <c r="I22" s="27">
        <f t="shared" si="0"/>
        <v>682.19999999999993</v>
      </c>
      <c r="J22" s="51">
        <v>3</v>
      </c>
      <c r="K22" s="46">
        <f t="shared" si="1"/>
        <v>0.72111025509278837</v>
      </c>
      <c r="L22" s="46">
        <f t="shared" si="2"/>
        <v>0.1057036433733199</v>
      </c>
      <c r="M22" s="25">
        <f t="shared" si="3"/>
        <v>613.98</v>
      </c>
      <c r="N22" s="27">
        <f t="shared" si="4"/>
        <v>613.98</v>
      </c>
    </row>
    <row r="23" spans="2:14" ht="33" customHeight="1" thickBot="1" x14ac:dyDescent="0.3">
      <c r="B23" s="25" t="s">
        <v>38</v>
      </c>
      <c r="C23" s="44" t="s">
        <v>211</v>
      </c>
      <c r="D23" s="49" t="s">
        <v>96</v>
      </c>
      <c r="E23" s="45">
        <v>0.1</v>
      </c>
      <c r="F23" s="48">
        <v>1812</v>
      </c>
      <c r="G23" s="26">
        <v>1815</v>
      </c>
      <c r="H23" s="26">
        <v>1815.5</v>
      </c>
      <c r="I23" s="27">
        <f t="shared" si="0"/>
        <v>1814.1666666666667</v>
      </c>
      <c r="J23" s="51">
        <v>3</v>
      </c>
      <c r="K23" s="46">
        <f t="shared" si="1"/>
        <v>1.8929694486000914</v>
      </c>
      <c r="L23" s="46">
        <f t="shared" si="2"/>
        <v>0.10434374544419428</v>
      </c>
      <c r="M23" s="25">
        <f t="shared" si="3"/>
        <v>181.41666666666666</v>
      </c>
      <c r="N23" s="27">
        <f t="shared" si="4"/>
        <v>181.41666666666666</v>
      </c>
    </row>
    <row r="24" spans="2:14" ht="39.75" customHeight="1" thickBot="1" x14ac:dyDescent="0.3">
      <c r="B24" s="25" t="s">
        <v>39</v>
      </c>
      <c r="C24" s="44" t="s">
        <v>212</v>
      </c>
      <c r="D24" s="49" t="s">
        <v>96</v>
      </c>
      <c r="E24" s="45">
        <v>1</v>
      </c>
      <c r="F24" s="48">
        <v>1216.8</v>
      </c>
      <c r="G24" s="26">
        <v>1217</v>
      </c>
      <c r="H24" s="26">
        <v>1217</v>
      </c>
      <c r="I24" s="27">
        <f t="shared" si="0"/>
        <v>1216.9333333333334</v>
      </c>
      <c r="J24" s="51">
        <v>3</v>
      </c>
      <c r="K24" s="46">
        <f t="shared" si="1"/>
        <v>0.11547005383795141</v>
      </c>
      <c r="L24" s="46">
        <f t="shared" si="2"/>
        <v>9.4886096612757272E-3</v>
      </c>
      <c r="M24" s="25">
        <f t="shared" si="3"/>
        <v>1216.9333333333334</v>
      </c>
      <c r="N24" s="27">
        <f t="shared" si="4"/>
        <v>1216.9333333333334</v>
      </c>
    </row>
    <row r="25" spans="2:14" ht="29.25" customHeight="1" thickBot="1" x14ac:dyDescent="0.3">
      <c r="B25" s="25" t="s">
        <v>40</v>
      </c>
      <c r="C25" s="44" t="s">
        <v>213</v>
      </c>
      <c r="D25" s="49" t="s">
        <v>96</v>
      </c>
      <c r="E25" s="45">
        <v>0.1</v>
      </c>
      <c r="F25" s="48">
        <v>2856</v>
      </c>
      <c r="G25" s="26">
        <v>2860</v>
      </c>
      <c r="H25" s="26">
        <v>2857.7</v>
      </c>
      <c r="I25" s="27">
        <f t="shared" si="0"/>
        <v>2857.9</v>
      </c>
      <c r="J25" s="51">
        <v>3</v>
      </c>
      <c r="K25" s="46">
        <f t="shared" si="1"/>
        <v>2.0074859899884823</v>
      </c>
      <c r="L25" s="46">
        <f t="shared" si="2"/>
        <v>7.0243395149882162E-2</v>
      </c>
      <c r="M25" s="25">
        <f t="shared" si="3"/>
        <v>285.79000000000002</v>
      </c>
      <c r="N25" s="27">
        <f t="shared" si="4"/>
        <v>285.79000000000002</v>
      </c>
    </row>
    <row r="26" spans="2:14" ht="39" customHeight="1" thickBot="1" x14ac:dyDescent="0.3">
      <c r="B26" s="25" t="s">
        <v>41</v>
      </c>
      <c r="C26" s="44" t="s">
        <v>214</v>
      </c>
      <c r="D26" s="49" t="s">
        <v>96</v>
      </c>
      <c r="E26" s="45">
        <v>0.2</v>
      </c>
      <c r="F26" s="48">
        <v>1378.8</v>
      </c>
      <c r="G26" s="26">
        <v>1380</v>
      </c>
      <c r="H26" s="26">
        <v>1379.9</v>
      </c>
      <c r="I26" s="27">
        <f t="shared" si="0"/>
        <v>1379.5666666666668</v>
      </c>
      <c r="J26" s="51">
        <v>3</v>
      </c>
      <c r="K26" s="46">
        <f t="shared" si="1"/>
        <v>0.66583281184798826</v>
      </c>
      <c r="L26" s="46">
        <f t="shared" si="2"/>
        <v>4.8263909815738387E-2</v>
      </c>
      <c r="M26" s="25">
        <f t="shared" si="3"/>
        <v>275.91333333333341</v>
      </c>
      <c r="N26" s="27">
        <f t="shared" si="4"/>
        <v>275.91333333333341</v>
      </c>
    </row>
    <row r="27" spans="2:14" ht="33" customHeight="1" thickBot="1" x14ac:dyDescent="0.3">
      <c r="B27" s="25" t="s">
        <v>42</v>
      </c>
      <c r="C27" s="44" t="s">
        <v>215</v>
      </c>
      <c r="D27" s="49" t="s">
        <v>96</v>
      </c>
      <c r="E27" s="45">
        <v>3</v>
      </c>
      <c r="F27" s="48">
        <v>13082.4</v>
      </c>
      <c r="G27" s="26">
        <v>13100</v>
      </c>
      <c r="H27" s="26">
        <v>13085</v>
      </c>
      <c r="I27" s="27">
        <f t="shared" si="0"/>
        <v>13089.133333333333</v>
      </c>
      <c r="J27" s="51">
        <v>3</v>
      </c>
      <c r="K27" s="46">
        <f t="shared" si="1"/>
        <v>9.5001754369767184</v>
      </c>
      <c r="L27" s="46">
        <f t="shared" si="2"/>
        <v>7.2580630016069708E-2</v>
      </c>
      <c r="M27" s="25">
        <f t="shared" si="3"/>
        <v>39267.4</v>
      </c>
      <c r="N27" s="27">
        <f t="shared" si="4"/>
        <v>39267.4</v>
      </c>
    </row>
    <row r="28" spans="2:14" ht="31.5" customHeight="1" thickBot="1" x14ac:dyDescent="0.3">
      <c r="B28" s="25" t="s">
        <v>43</v>
      </c>
      <c r="C28" s="44" t="s">
        <v>216</v>
      </c>
      <c r="D28" s="49" t="s">
        <v>96</v>
      </c>
      <c r="E28" s="45">
        <v>1</v>
      </c>
      <c r="F28" s="48">
        <v>1166.4000000000001</v>
      </c>
      <c r="G28" s="26">
        <v>1180</v>
      </c>
      <c r="H28" s="26">
        <v>1168.0999999999999</v>
      </c>
      <c r="I28" s="27">
        <f t="shared" si="0"/>
        <v>1171.5</v>
      </c>
      <c r="J28" s="51">
        <v>3</v>
      </c>
      <c r="K28" s="46">
        <f t="shared" si="1"/>
        <v>7.4101282040191343</v>
      </c>
      <c r="L28" s="46">
        <f t="shared" si="2"/>
        <v>0.632533350748539</v>
      </c>
      <c r="M28" s="25">
        <f t="shared" si="3"/>
        <v>1171.5</v>
      </c>
      <c r="N28" s="27">
        <f t="shared" si="4"/>
        <v>1171.5</v>
      </c>
    </row>
    <row r="29" spans="2:14" ht="33" customHeight="1" thickBot="1" x14ac:dyDescent="0.3">
      <c r="B29" s="25" t="s">
        <v>44</v>
      </c>
      <c r="C29" s="44" t="s">
        <v>217</v>
      </c>
      <c r="D29" s="49" t="s">
        <v>96</v>
      </c>
      <c r="E29" s="45">
        <v>0.1</v>
      </c>
      <c r="F29" s="48">
        <v>1188</v>
      </c>
      <c r="G29" s="26">
        <v>1200</v>
      </c>
      <c r="H29" s="26">
        <v>1189.4000000000001</v>
      </c>
      <c r="I29" s="27">
        <f t="shared" si="0"/>
        <v>1192.4666666666667</v>
      </c>
      <c r="J29" s="51">
        <v>3</v>
      </c>
      <c r="K29" s="46">
        <f t="shared" si="1"/>
        <v>6.561503892655483</v>
      </c>
      <c r="L29" s="46">
        <f t="shared" si="2"/>
        <v>0.55024631514413958</v>
      </c>
      <c r="M29" s="25">
        <f t="shared" si="3"/>
        <v>119.24666666666667</v>
      </c>
      <c r="N29" s="27">
        <f t="shared" si="4"/>
        <v>119.24666666666667</v>
      </c>
    </row>
    <row r="30" spans="2:14" ht="30.75" customHeight="1" thickBot="1" x14ac:dyDescent="0.3">
      <c r="B30" s="25" t="s">
        <v>45</v>
      </c>
      <c r="C30" s="44" t="s">
        <v>218</v>
      </c>
      <c r="D30" s="49" t="s">
        <v>96</v>
      </c>
      <c r="E30" s="45">
        <v>0.05</v>
      </c>
      <c r="F30" s="48">
        <v>1686</v>
      </c>
      <c r="G30" s="26">
        <v>1690</v>
      </c>
      <c r="H30" s="26">
        <v>1688.5</v>
      </c>
      <c r="I30" s="27">
        <f t="shared" si="0"/>
        <v>1688.1666666666667</v>
      </c>
      <c r="J30" s="51">
        <v>3</v>
      </c>
      <c r="K30" s="46">
        <f t="shared" si="1"/>
        <v>2.0207259421636903</v>
      </c>
      <c r="L30" s="46">
        <f t="shared" si="2"/>
        <v>0.11969943383337092</v>
      </c>
      <c r="M30" s="25">
        <f t="shared" si="3"/>
        <v>84.408333333333346</v>
      </c>
      <c r="N30" s="27">
        <f t="shared" si="4"/>
        <v>84.408333333333346</v>
      </c>
    </row>
    <row r="31" spans="2:14" ht="36.75" customHeight="1" thickBot="1" x14ac:dyDescent="0.3">
      <c r="B31" s="25" t="s">
        <v>46</v>
      </c>
      <c r="C31" s="44" t="s">
        <v>219</v>
      </c>
      <c r="D31" s="49" t="s">
        <v>96</v>
      </c>
      <c r="E31" s="45">
        <v>0.1</v>
      </c>
      <c r="F31" s="48">
        <v>2042.4</v>
      </c>
      <c r="G31" s="26">
        <v>2045</v>
      </c>
      <c r="H31" s="26">
        <v>2042.9</v>
      </c>
      <c r="I31" s="27">
        <f t="shared" si="0"/>
        <v>2043.4333333333334</v>
      </c>
      <c r="J31" s="51">
        <v>3</v>
      </c>
      <c r="K31" s="46">
        <f t="shared" si="1"/>
        <v>1.3796134724382734</v>
      </c>
      <c r="L31" s="46">
        <f t="shared" si="2"/>
        <v>6.7514484076061865E-2</v>
      </c>
      <c r="M31" s="25">
        <f t="shared" si="3"/>
        <v>204.34333333333336</v>
      </c>
      <c r="N31" s="27">
        <f t="shared" si="4"/>
        <v>204.34333333333336</v>
      </c>
    </row>
    <row r="32" spans="2:14" ht="44.25" customHeight="1" thickBot="1" x14ac:dyDescent="0.3">
      <c r="B32" s="25" t="s">
        <v>47</v>
      </c>
      <c r="C32" s="44" t="s">
        <v>220</v>
      </c>
      <c r="D32" s="49" t="s">
        <v>96</v>
      </c>
      <c r="E32" s="45">
        <v>0.5</v>
      </c>
      <c r="F32" s="48">
        <v>3808.8</v>
      </c>
      <c r="G32" s="26">
        <v>3810</v>
      </c>
      <c r="H32" s="26">
        <v>3809.9</v>
      </c>
      <c r="I32" s="27">
        <f t="shared" si="0"/>
        <v>3809.5666666666671</v>
      </c>
      <c r="J32" s="51">
        <v>3</v>
      </c>
      <c r="K32" s="46">
        <f t="shared" si="1"/>
        <v>0.66583281184785736</v>
      </c>
      <c r="L32" s="46">
        <f t="shared" si="2"/>
        <v>1.7477914684466054E-2</v>
      </c>
      <c r="M32" s="25">
        <f t="shared" si="3"/>
        <v>1904.7833333333335</v>
      </c>
      <c r="N32" s="27">
        <f t="shared" si="4"/>
        <v>1904.7833333333335</v>
      </c>
    </row>
    <row r="33" spans="2:14" ht="41.25" customHeight="1" thickBot="1" x14ac:dyDescent="0.3">
      <c r="B33" s="25" t="s">
        <v>48</v>
      </c>
      <c r="C33" s="44" t="s">
        <v>221</v>
      </c>
      <c r="D33" s="49" t="s">
        <v>96</v>
      </c>
      <c r="E33" s="45">
        <v>0.1</v>
      </c>
      <c r="F33" s="48">
        <v>784.8</v>
      </c>
      <c r="G33" s="26">
        <v>785</v>
      </c>
      <c r="H33" s="26">
        <v>785.3</v>
      </c>
      <c r="I33" s="27">
        <f t="shared" si="0"/>
        <v>785.0333333333333</v>
      </c>
      <c r="J33" s="51">
        <v>3</v>
      </c>
      <c r="K33" s="46">
        <f t="shared" si="1"/>
        <v>0.25166114784235533</v>
      </c>
      <c r="L33" s="46">
        <f t="shared" si="2"/>
        <v>3.2057383700355227E-2</v>
      </c>
      <c r="M33" s="25">
        <f t="shared" si="3"/>
        <v>78.50333333333333</v>
      </c>
      <c r="N33" s="27">
        <f t="shared" si="4"/>
        <v>78.50333333333333</v>
      </c>
    </row>
    <row r="34" spans="2:14" ht="34.5" customHeight="1" thickBot="1" x14ac:dyDescent="0.3">
      <c r="B34" s="25" t="s">
        <v>49</v>
      </c>
      <c r="C34" s="44" t="s">
        <v>222</v>
      </c>
      <c r="D34" s="49" t="s">
        <v>96</v>
      </c>
      <c r="E34" s="45">
        <v>0.5</v>
      </c>
      <c r="F34" s="48">
        <v>2725.2</v>
      </c>
      <c r="G34" s="26">
        <v>2726</v>
      </c>
      <c r="H34" s="26">
        <v>2726.4</v>
      </c>
      <c r="I34" s="27">
        <f t="shared" si="0"/>
        <v>2725.8666666666668</v>
      </c>
      <c r="J34" s="51">
        <v>3</v>
      </c>
      <c r="K34" s="46">
        <f t="shared" si="1"/>
        <v>0.61101009266091755</v>
      </c>
      <c r="L34" s="46">
        <f t="shared" si="2"/>
        <v>2.2415259709239296E-2</v>
      </c>
      <c r="M34" s="25">
        <f t="shared" si="3"/>
        <v>1362.9333333333334</v>
      </c>
      <c r="N34" s="27">
        <f t="shared" si="4"/>
        <v>1362.9333333333334</v>
      </c>
    </row>
    <row r="35" spans="2:14" ht="30" customHeight="1" thickBot="1" x14ac:dyDescent="0.3">
      <c r="B35" s="25" t="s">
        <v>50</v>
      </c>
      <c r="C35" s="44" t="s">
        <v>223</v>
      </c>
      <c r="D35" s="49" t="s">
        <v>96</v>
      </c>
      <c r="E35" s="45">
        <v>3</v>
      </c>
      <c r="F35" s="48">
        <v>494.4</v>
      </c>
      <c r="G35" s="26">
        <v>500</v>
      </c>
      <c r="H35" s="26">
        <v>495.5</v>
      </c>
      <c r="I35" s="27">
        <f t="shared" si="0"/>
        <v>496.63333333333338</v>
      </c>
      <c r="J35" s="51">
        <v>3</v>
      </c>
      <c r="K35" s="46">
        <f t="shared" si="1"/>
        <v>2.967041174863164</v>
      </c>
      <c r="L35" s="46">
        <f t="shared" si="2"/>
        <v>0.59743093661249014</v>
      </c>
      <c r="M35" s="25">
        <f t="shared" si="3"/>
        <v>1489.9000000000003</v>
      </c>
      <c r="N35" s="27">
        <f t="shared" si="4"/>
        <v>1489.9000000000003</v>
      </c>
    </row>
    <row r="36" spans="2:14" ht="33.75" customHeight="1" thickBot="1" x14ac:dyDescent="0.3">
      <c r="B36" s="25" t="s">
        <v>51</v>
      </c>
      <c r="C36" s="44" t="s">
        <v>224</v>
      </c>
      <c r="D36" s="49" t="s">
        <v>96</v>
      </c>
      <c r="E36" s="45">
        <v>0.1</v>
      </c>
      <c r="F36" s="48">
        <v>724.8</v>
      </c>
      <c r="G36" s="26">
        <v>725</v>
      </c>
      <c r="H36" s="26">
        <v>725.5</v>
      </c>
      <c r="I36" s="27">
        <f t="shared" si="0"/>
        <v>725.1</v>
      </c>
      <c r="J36" s="51">
        <v>3</v>
      </c>
      <c r="K36" s="46">
        <f t="shared" si="1"/>
        <v>0.36055512754641789</v>
      </c>
      <c r="L36" s="46">
        <f t="shared" si="2"/>
        <v>4.97248831259713E-2</v>
      </c>
      <c r="M36" s="25">
        <f t="shared" si="3"/>
        <v>72.510000000000005</v>
      </c>
      <c r="N36" s="27">
        <f t="shared" si="4"/>
        <v>72.510000000000005</v>
      </c>
    </row>
    <row r="37" spans="2:14" ht="30.75" customHeight="1" thickBot="1" x14ac:dyDescent="0.3">
      <c r="B37" s="25" t="s">
        <v>52</v>
      </c>
      <c r="C37" s="44" t="s">
        <v>225</v>
      </c>
      <c r="D37" s="49" t="s">
        <v>96</v>
      </c>
      <c r="E37" s="45">
        <v>1</v>
      </c>
      <c r="F37" s="48">
        <v>466.8</v>
      </c>
      <c r="G37" s="26">
        <v>467</v>
      </c>
      <c r="H37" s="26">
        <v>467.9</v>
      </c>
      <c r="I37" s="27">
        <f t="shared" si="0"/>
        <v>467.23333333333329</v>
      </c>
      <c r="J37" s="51">
        <v>3</v>
      </c>
      <c r="K37" s="46">
        <f t="shared" si="1"/>
        <v>0.58594652770821443</v>
      </c>
      <c r="L37" s="46">
        <f t="shared" si="2"/>
        <v>0.12540768945741909</v>
      </c>
      <c r="M37" s="25">
        <f t="shared" si="3"/>
        <v>467.23333333333329</v>
      </c>
      <c r="N37" s="27">
        <f t="shared" si="4"/>
        <v>467.23333333333329</v>
      </c>
    </row>
    <row r="38" spans="2:14" ht="24" customHeight="1" thickBot="1" x14ac:dyDescent="0.3">
      <c r="B38" s="25" t="s">
        <v>53</v>
      </c>
      <c r="C38" s="44" t="s">
        <v>226</v>
      </c>
      <c r="D38" s="49" t="s">
        <v>96</v>
      </c>
      <c r="E38" s="45">
        <v>0.1</v>
      </c>
      <c r="F38" s="48">
        <v>3342</v>
      </c>
      <c r="G38" s="26">
        <v>3350</v>
      </c>
      <c r="H38" s="26">
        <v>3343.5</v>
      </c>
      <c r="I38" s="27">
        <f t="shared" si="0"/>
        <v>3345.1666666666665</v>
      </c>
      <c r="J38" s="51">
        <v>3</v>
      </c>
      <c r="K38" s="46">
        <f t="shared" si="1"/>
        <v>4.2524502740576917</v>
      </c>
      <c r="L38" s="46">
        <f t="shared" si="2"/>
        <v>0.12712222432537568</v>
      </c>
      <c r="M38" s="25">
        <f t="shared" si="3"/>
        <v>334.51666666666671</v>
      </c>
      <c r="N38" s="27">
        <f t="shared" si="4"/>
        <v>334.51666666666671</v>
      </c>
    </row>
    <row r="39" spans="2:14" ht="33" customHeight="1" thickBot="1" x14ac:dyDescent="0.3">
      <c r="B39" s="25" t="s">
        <v>54</v>
      </c>
      <c r="C39" s="44" t="s">
        <v>227</v>
      </c>
      <c r="D39" s="49" t="s">
        <v>96</v>
      </c>
      <c r="E39" s="45">
        <v>0.5</v>
      </c>
      <c r="F39" s="48">
        <v>2511.6</v>
      </c>
      <c r="G39" s="26">
        <v>2512</v>
      </c>
      <c r="H39" s="26">
        <v>2512.5</v>
      </c>
      <c r="I39" s="27">
        <f t="shared" si="0"/>
        <v>2512.0333333333333</v>
      </c>
      <c r="J39" s="51">
        <v>3</v>
      </c>
      <c r="K39" s="46">
        <f t="shared" si="1"/>
        <v>0.45092497528233316</v>
      </c>
      <c r="L39" s="46">
        <f t="shared" si="2"/>
        <v>1.7950596805336973E-2</v>
      </c>
      <c r="M39" s="25">
        <f t="shared" si="3"/>
        <v>1256.0166666666667</v>
      </c>
      <c r="N39" s="27">
        <f t="shared" si="4"/>
        <v>1256.0166666666667</v>
      </c>
    </row>
    <row r="40" spans="2:14" ht="24" customHeight="1" thickBot="1" x14ac:dyDescent="0.3">
      <c r="B40" s="25" t="s">
        <v>55</v>
      </c>
      <c r="C40" s="44" t="s">
        <v>228</v>
      </c>
      <c r="D40" s="49" t="s">
        <v>96</v>
      </c>
      <c r="E40" s="45">
        <v>1</v>
      </c>
      <c r="F40" s="48">
        <v>366</v>
      </c>
      <c r="G40" s="26">
        <v>370</v>
      </c>
      <c r="H40" s="26">
        <v>368.8</v>
      </c>
      <c r="I40" s="27">
        <f t="shared" si="0"/>
        <v>368.26666666666665</v>
      </c>
      <c r="J40" s="51">
        <v>3</v>
      </c>
      <c r="K40" s="46">
        <f t="shared" si="1"/>
        <v>2.0526405757787551</v>
      </c>
      <c r="L40" s="46">
        <f t="shared" si="2"/>
        <v>0.55737886742725073</v>
      </c>
      <c r="M40" s="25">
        <f t="shared" si="3"/>
        <v>368.26666666666665</v>
      </c>
      <c r="N40" s="27">
        <f t="shared" si="4"/>
        <v>368.26666666666665</v>
      </c>
    </row>
    <row r="41" spans="2:14" ht="34.5" customHeight="1" thickBot="1" x14ac:dyDescent="0.3">
      <c r="B41" s="25" t="s">
        <v>56</v>
      </c>
      <c r="C41" s="44" t="s">
        <v>229</v>
      </c>
      <c r="D41" s="49" t="s">
        <v>96</v>
      </c>
      <c r="E41" s="45">
        <v>1</v>
      </c>
      <c r="F41" s="48">
        <v>204</v>
      </c>
      <c r="G41" s="26">
        <v>205</v>
      </c>
      <c r="H41" s="26">
        <v>204.5</v>
      </c>
      <c r="I41" s="27">
        <f t="shared" si="0"/>
        <v>204.5</v>
      </c>
      <c r="J41" s="51">
        <v>3</v>
      </c>
      <c r="K41" s="46">
        <f t="shared" si="1"/>
        <v>0.5</v>
      </c>
      <c r="L41" s="46">
        <f t="shared" si="2"/>
        <v>0.24449877750611246</v>
      </c>
      <c r="M41" s="25">
        <f t="shared" si="3"/>
        <v>204.5</v>
      </c>
      <c r="N41" s="27">
        <f t="shared" si="4"/>
        <v>204.5</v>
      </c>
    </row>
    <row r="42" spans="2:14" ht="29.25" customHeight="1" thickBot="1" x14ac:dyDescent="0.3">
      <c r="B42" s="25" t="s">
        <v>57</v>
      </c>
      <c r="C42" s="44" t="s">
        <v>230</v>
      </c>
      <c r="D42" s="49" t="s">
        <v>96</v>
      </c>
      <c r="E42" s="45">
        <v>1</v>
      </c>
      <c r="F42" s="48">
        <v>5718</v>
      </c>
      <c r="G42" s="26">
        <v>5720</v>
      </c>
      <c r="H42" s="26">
        <v>5719.4</v>
      </c>
      <c r="I42" s="27">
        <f t="shared" si="0"/>
        <v>5719.1333333333341</v>
      </c>
      <c r="J42" s="51">
        <v>3</v>
      </c>
      <c r="K42" s="46">
        <f t="shared" si="1"/>
        <v>1.0263202878893296</v>
      </c>
      <c r="L42" s="46">
        <f t="shared" si="2"/>
        <v>1.7945381372865284E-2</v>
      </c>
      <c r="M42" s="25">
        <f t="shared" si="3"/>
        <v>5719.1333333333341</v>
      </c>
      <c r="N42" s="27">
        <f t="shared" si="4"/>
        <v>5719.1333333333341</v>
      </c>
    </row>
    <row r="43" spans="2:14" ht="29.25" customHeight="1" thickBot="1" x14ac:dyDescent="0.3">
      <c r="B43" s="25" t="s">
        <v>58</v>
      </c>
      <c r="C43" s="44" t="s">
        <v>230</v>
      </c>
      <c r="D43" s="49" t="s">
        <v>96</v>
      </c>
      <c r="E43" s="45">
        <v>0.8</v>
      </c>
      <c r="F43" s="48">
        <v>1083.5999999999999</v>
      </c>
      <c r="G43" s="26">
        <v>1100</v>
      </c>
      <c r="H43" s="26">
        <v>1090.2</v>
      </c>
      <c r="I43" s="27">
        <f t="shared" si="0"/>
        <v>1091.2666666666667</v>
      </c>
      <c r="J43" s="51">
        <v>3</v>
      </c>
      <c r="K43" s="46">
        <f t="shared" si="1"/>
        <v>8.2518684752808547</v>
      </c>
      <c r="L43" s="46">
        <f t="shared" si="2"/>
        <v>0.75617342005750399</v>
      </c>
      <c r="M43" s="25">
        <f t="shared" si="3"/>
        <v>873.01333333333343</v>
      </c>
      <c r="N43" s="27">
        <f t="shared" si="4"/>
        <v>873.01333333333343</v>
      </c>
    </row>
    <row r="44" spans="2:14" ht="31.5" customHeight="1" thickBot="1" x14ac:dyDescent="0.3">
      <c r="B44" s="25" t="s">
        <v>59</v>
      </c>
      <c r="C44" s="44" t="s">
        <v>231</v>
      </c>
      <c r="D44" s="49" t="s">
        <v>96</v>
      </c>
      <c r="E44" s="45">
        <v>0.4</v>
      </c>
      <c r="F44" s="48">
        <v>812.4</v>
      </c>
      <c r="G44" s="26">
        <v>815</v>
      </c>
      <c r="H44" s="26">
        <v>814.4</v>
      </c>
      <c r="I44" s="27">
        <f t="shared" si="0"/>
        <v>813.93333333333339</v>
      </c>
      <c r="J44" s="51">
        <v>3</v>
      </c>
      <c r="K44" s="46">
        <f t="shared" si="1"/>
        <v>1.361371857110818</v>
      </c>
      <c r="L44" s="46">
        <f t="shared" si="2"/>
        <v>0.16725839836728862</v>
      </c>
      <c r="M44" s="25">
        <f t="shared" si="3"/>
        <v>325.57333333333338</v>
      </c>
      <c r="N44" s="27">
        <f t="shared" si="4"/>
        <v>325.57333333333338</v>
      </c>
    </row>
    <row r="45" spans="2:14" ht="31.5" customHeight="1" thickBot="1" x14ac:dyDescent="0.3">
      <c r="B45" s="25" t="s">
        <v>60</v>
      </c>
      <c r="C45" s="44" t="s">
        <v>232</v>
      </c>
      <c r="D45" s="49" t="s">
        <v>96</v>
      </c>
      <c r="E45" s="45">
        <v>3</v>
      </c>
      <c r="F45" s="48">
        <v>223.2</v>
      </c>
      <c r="G45" s="26">
        <v>223</v>
      </c>
      <c r="H45" s="26">
        <v>224.4</v>
      </c>
      <c r="I45" s="27">
        <f t="shared" si="0"/>
        <v>223.53333333333333</v>
      </c>
      <c r="J45" s="51">
        <v>3</v>
      </c>
      <c r="K45" s="46">
        <f t="shared" si="1"/>
        <v>0.75718777944004234</v>
      </c>
      <c r="L45" s="46">
        <f t="shared" si="2"/>
        <v>0.33873595859232436</v>
      </c>
      <c r="M45" s="25">
        <f t="shared" si="3"/>
        <v>670.6</v>
      </c>
      <c r="N45" s="27">
        <f t="shared" si="4"/>
        <v>670.6</v>
      </c>
    </row>
    <row r="46" spans="2:14" ht="35.25" customHeight="1" thickBot="1" x14ac:dyDescent="0.3">
      <c r="B46" s="25" t="s">
        <v>61</v>
      </c>
      <c r="C46" s="44" t="s">
        <v>233</v>
      </c>
      <c r="D46" s="49" t="s">
        <v>96</v>
      </c>
      <c r="E46" s="45">
        <v>1.2</v>
      </c>
      <c r="F46" s="48">
        <v>180</v>
      </c>
      <c r="G46" s="26">
        <v>180</v>
      </c>
      <c r="H46" s="26">
        <v>180.8</v>
      </c>
      <c r="I46" s="27">
        <f t="shared" si="0"/>
        <v>180.26666666666665</v>
      </c>
      <c r="J46" s="51">
        <v>3</v>
      </c>
      <c r="K46" s="46">
        <f t="shared" si="1"/>
        <v>0.4618802153517072</v>
      </c>
      <c r="L46" s="46">
        <f t="shared" si="2"/>
        <v>0.2562205336640388</v>
      </c>
      <c r="M46" s="25">
        <f t="shared" si="3"/>
        <v>216.31999999999996</v>
      </c>
      <c r="N46" s="27">
        <f t="shared" si="4"/>
        <v>216.31999999999996</v>
      </c>
    </row>
    <row r="47" spans="2:14" ht="34.5" customHeight="1" thickBot="1" x14ac:dyDescent="0.3">
      <c r="B47" s="25" t="s">
        <v>62</v>
      </c>
      <c r="C47" s="44" t="s">
        <v>234</v>
      </c>
      <c r="D47" s="49" t="s">
        <v>96</v>
      </c>
      <c r="E47" s="45">
        <v>5</v>
      </c>
      <c r="F47" s="48">
        <v>12570</v>
      </c>
      <c r="G47" s="26">
        <v>12600</v>
      </c>
      <c r="H47" s="26">
        <v>12571.2</v>
      </c>
      <c r="I47" s="27">
        <f t="shared" si="0"/>
        <v>12580.4</v>
      </c>
      <c r="J47" s="51">
        <v>3</v>
      </c>
      <c r="K47" s="46">
        <f t="shared" si="1"/>
        <v>16.98469899644952</v>
      </c>
      <c r="L47" s="46">
        <f t="shared" si="2"/>
        <v>0.13500921271541064</v>
      </c>
      <c r="M47" s="25">
        <f t="shared" si="3"/>
        <v>62902</v>
      </c>
      <c r="N47" s="27">
        <f t="shared" si="4"/>
        <v>62902</v>
      </c>
    </row>
    <row r="48" spans="2:14" ht="18.75" customHeight="1" thickBot="1" x14ac:dyDescent="0.3">
      <c r="B48" s="25" t="s">
        <v>63</v>
      </c>
      <c r="C48" s="44" t="s">
        <v>235</v>
      </c>
      <c r="D48" s="49" t="s">
        <v>96</v>
      </c>
      <c r="E48" s="45">
        <v>1</v>
      </c>
      <c r="F48" s="48">
        <v>10872</v>
      </c>
      <c r="G48" s="26">
        <v>10880</v>
      </c>
      <c r="H48" s="26">
        <v>10871.9</v>
      </c>
      <c r="I48" s="27">
        <f t="shared" si="0"/>
        <v>10874.633333333333</v>
      </c>
      <c r="J48" s="51">
        <v>3</v>
      </c>
      <c r="K48" s="46">
        <f t="shared" si="1"/>
        <v>4.647938611183922</v>
      </c>
      <c r="L48" s="46">
        <f t="shared" si="2"/>
        <v>4.2741106469648835E-2</v>
      </c>
      <c r="M48" s="25">
        <f t="shared" si="3"/>
        <v>10874.633333333333</v>
      </c>
      <c r="N48" s="27">
        <f t="shared" si="4"/>
        <v>10874.633333333333</v>
      </c>
    </row>
    <row r="49" spans="1:14" ht="18.75" customHeight="1" thickBot="1" x14ac:dyDescent="0.3">
      <c r="A49" s="25"/>
      <c r="B49" s="25" t="s">
        <v>64</v>
      </c>
      <c r="C49" s="44" t="s">
        <v>236</v>
      </c>
      <c r="D49" s="49" t="s">
        <v>96</v>
      </c>
      <c r="E49" s="45">
        <v>0.25</v>
      </c>
      <c r="F49" s="48">
        <v>17148</v>
      </c>
      <c r="G49" s="26">
        <v>17150</v>
      </c>
      <c r="H49" s="27">
        <v>17149.5</v>
      </c>
      <c r="I49" s="27">
        <f t="shared" si="0"/>
        <v>17149.166666666668</v>
      </c>
      <c r="J49" s="51">
        <v>3</v>
      </c>
      <c r="K49" s="46">
        <f t="shared" si="1"/>
        <v>1.0408329997330663</v>
      </c>
      <c r="L49" s="46">
        <f t="shared" si="2"/>
        <v>6.0692919951391196E-3</v>
      </c>
      <c r="M49" s="25">
        <f t="shared" si="3"/>
        <v>4287.291666666667</v>
      </c>
      <c r="N49" s="27">
        <f t="shared" si="4"/>
        <v>4287.291666666667</v>
      </c>
    </row>
    <row r="50" spans="1:14" ht="31.5" customHeight="1" thickBot="1" x14ac:dyDescent="0.3">
      <c r="A50" s="25"/>
      <c r="B50" s="25" t="s">
        <v>65</v>
      </c>
      <c r="C50" s="44" t="s">
        <v>237</v>
      </c>
      <c r="D50" s="49" t="s">
        <v>96</v>
      </c>
      <c r="E50" s="45">
        <v>4</v>
      </c>
      <c r="F50" s="48">
        <v>2709.6</v>
      </c>
      <c r="G50" s="26">
        <v>2710</v>
      </c>
      <c r="H50" s="27">
        <v>2710.2</v>
      </c>
      <c r="I50" s="27">
        <f t="shared" si="0"/>
        <v>2709.9333333333334</v>
      </c>
      <c r="J50" s="51">
        <v>3</v>
      </c>
      <c r="K50" s="46">
        <f t="shared" si="1"/>
        <v>0.30550504633035958</v>
      </c>
      <c r="L50" s="46">
        <f t="shared" si="2"/>
        <v>1.1273526273599335E-2</v>
      </c>
      <c r="M50" s="25">
        <f t="shared" si="3"/>
        <v>10839.733333333334</v>
      </c>
      <c r="N50" s="27">
        <f t="shared" si="4"/>
        <v>10839.733333333334</v>
      </c>
    </row>
    <row r="51" spans="1:14" ht="17.25" customHeight="1" thickBot="1" x14ac:dyDescent="0.3">
      <c r="A51" s="25"/>
      <c r="B51" s="25" t="s">
        <v>66</v>
      </c>
      <c r="C51" s="44" t="s">
        <v>238</v>
      </c>
      <c r="D51" s="49" t="s">
        <v>96</v>
      </c>
      <c r="E51" s="45">
        <v>0.05</v>
      </c>
      <c r="F51" s="48">
        <v>24084</v>
      </c>
      <c r="G51" s="26">
        <v>24090</v>
      </c>
      <c r="H51" s="27">
        <v>24085</v>
      </c>
      <c r="I51" s="27">
        <f t="shared" si="0"/>
        <v>24086.333333333332</v>
      </c>
      <c r="J51" s="51">
        <v>3</v>
      </c>
      <c r="K51" s="46">
        <f t="shared" si="1"/>
        <v>3.2145502536643185</v>
      </c>
      <c r="L51" s="46">
        <f t="shared" si="2"/>
        <v>1.3345951038615198E-2</v>
      </c>
      <c r="M51" s="25">
        <f t="shared" si="3"/>
        <v>1204.3166666666668</v>
      </c>
      <c r="N51" s="27">
        <f t="shared" si="4"/>
        <v>1204.3166666666668</v>
      </c>
    </row>
    <row r="52" spans="1:14" ht="19.5" customHeight="1" thickBot="1" x14ac:dyDescent="0.3">
      <c r="A52" s="25"/>
      <c r="B52" s="25" t="s">
        <v>67</v>
      </c>
      <c r="C52" s="44" t="s">
        <v>239</v>
      </c>
      <c r="D52" s="49" t="s">
        <v>96</v>
      </c>
      <c r="E52" s="45">
        <v>0.2</v>
      </c>
      <c r="F52" s="48">
        <v>15991.2</v>
      </c>
      <c r="G52" s="26">
        <v>15992</v>
      </c>
      <c r="H52" s="27">
        <v>15992</v>
      </c>
      <c r="I52" s="27">
        <f t="shared" si="0"/>
        <v>15991.733333333332</v>
      </c>
      <c r="J52" s="51">
        <v>3</v>
      </c>
      <c r="K52" s="46">
        <f t="shared" si="1"/>
        <v>0.46188021535128054</v>
      </c>
      <c r="L52" s="46">
        <f t="shared" si="2"/>
        <v>2.8882436051414937E-3</v>
      </c>
      <c r="M52" s="25">
        <f t="shared" si="3"/>
        <v>3198.3466666666664</v>
      </c>
      <c r="N52" s="27">
        <f t="shared" si="4"/>
        <v>3198.3466666666664</v>
      </c>
    </row>
    <row r="53" spans="1:14" ht="33" customHeight="1" thickBot="1" x14ac:dyDescent="0.3">
      <c r="A53" s="25"/>
      <c r="B53" s="25" t="s">
        <v>68</v>
      </c>
      <c r="C53" s="44" t="s">
        <v>240</v>
      </c>
      <c r="D53" s="49" t="s">
        <v>96</v>
      </c>
      <c r="E53" s="45">
        <v>0.3</v>
      </c>
      <c r="F53" s="48">
        <v>4218</v>
      </c>
      <c r="G53" s="26">
        <v>4219</v>
      </c>
      <c r="H53" s="27">
        <v>4219.3</v>
      </c>
      <c r="I53" s="27">
        <f t="shared" si="0"/>
        <v>4218.7666666666664</v>
      </c>
      <c r="J53" s="51">
        <v>3</v>
      </c>
      <c r="K53" s="46">
        <f t="shared" si="1"/>
        <v>0.68068592855547583</v>
      </c>
      <c r="L53" s="46">
        <f t="shared" si="2"/>
        <v>1.6134713823680123E-2</v>
      </c>
      <c r="M53" s="25">
        <f t="shared" si="3"/>
        <v>1265.6299999999999</v>
      </c>
      <c r="N53" s="27">
        <f t="shared" si="4"/>
        <v>1265.6299999999999</v>
      </c>
    </row>
    <row r="54" spans="1:14" ht="23.25" customHeight="1" thickBot="1" x14ac:dyDescent="0.3">
      <c r="A54" s="25"/>
      <c r="B54" s="25" t="s">
        <v>69</v>
      </c>
      <c r="C54" s="44" t="s">
        <v>241</v>
      </c>
      <c r="D54" s="49" t="s">
        <v>96</v>
      </c>
      <c r="E54" s="45">
        <v>0.2</v>
      </c>
      <c r="F54" s="48">
        <v>1618.8</v>
      </c>
      <c r="G54" s="26">
        <v>1618.9</v>
      </c>
      <c r="H54" s="27">
        <v>1619.7</v>
      </c>
      <c r="I54" s="27">
        <f t="shared" si="0"/>
        <v>1619.1333333333332</v>
      </c>
      <c r="J54" s="51">
        <v>3</v>
      </c>
      <c r="K54" s="46">
        <f t="shared" si="1"/>
        <v>0.49328828623164472</v>
      </c>
      <c r="L54" s="46">
        <f t="shared" si="2"/>
        <v>3.0466192998207561E-2</v>
      </c>
      <c r="M54" s="25">
        <f t="shared" si="3"/>
        <v>323.82666666666665</v>
      </c>
      <c r="N54" s="27">
        <f t="shared" si="4"/>
        <v>323.82666666666665</v>
      </c>
    </row>
    <row r="55" spans="1:14" ht="33" customHeight="1" thickBot="1" x14ac:dyDescent="0.3">
      <c r="A55" s="25"/>
      <c r="B55" s="25" t="s">
        <v>70</v>
      </c>
      <c r="C55" s="44" t="s">
        <v>242</v>
      </c>
      <c r="D55" s="49" t="s">
        <v>96</v>
      </c>
      <c r="E55" s="45">
        <v>0.1</v>
      </c>
      <c r="F55" s="48">
        <v>182179.20000000001</v>
      </c>
      <c r="G55" s="26">
        <v>183200</v>
      </c>
      <c r="H55" s="27">
        <v>182178.9</v>
      </c>
      <c r="I55" s="27">
        <f t="shared" si="0"/>
        <v>182519.36666666667</v>
      </c>
      <c r="J55" s="51">
        <v>3</v>
      </c>
      <c r="K55" s="46">
        <f t="shared" si="1"/>
        <v>589.44577641487206</v>
      </c>
      <c r="L55" s="46">
        <f t="shared" si="2"/>
        <v>0.32294971606567707</v>
      </c>
      <c r="M55" s="25">
        <f t="shared" si="3"/>
        <v>18251.936666666665</v>
      </c>
      <c r="N55" s="27">
        <f t="shared" si="4"/>
        <v>18251.936666666665</v>
      </c>
    </row>
    <row r="56" spans="1:14" ht="21.75" customHeight="1" thickBot="1" x14ac:dyDescent="0.3">
      <c r="A56" s="25"/>
      <c r="B56" s="25" t="s">
        <v>71</v>
      </c>
      <c r="C56" s="44" t="s">
        <v>243</v>
      </c>
      <c r="D56" s="49" t="s">
        <v>96</v>
      </c>
      <c r="E56" s="45">
        <v>1</v>
      </c>
      <c r="F56" s="48">
        <v>4167.6000000000004</v>
      </c>
      <c r="G56" s="26">
        <v>4170</v>
      </c>
      <c r="H56" s="27">
        <v>4168.3999999999996</v>
      </c>
      <c r="I56" s="27">
        <f t="shared" si="0"/>
        <v>4168.666666666667</v>
      </c>
      <c r="J56" s="51">
        <v>3</v>
      </c>
      <c r="K56" s="46">
        <f t="shared" si="1"/>
        <v>1.2220201853214383</v>
      </c>
      <c r="L56" s="46">
        <f t="shared" si="2"/>
        <v>2.9314413529220491E-2</v>
      </c>
      <c r="M56" s="25">
        <f t="shared" si="3"/>
        <v>4168.666666666667</v>
      </c>
      <c r="N56" s="27">
        <f t="shared" si="4"/>
        <v>4168.666666666667</v>
      </c>
    </row>
    <row r="57" spans="1:14" ht="33.75" customHeight="1" thickBot="1" x14ac:dyDescent="0.3">
      <c r="A57" s="25"/>
      <c r="B57" s="25" t="s">
        <v>72</v>
      </c>
      <c r="C57" s="44" t="s">
        <v>244</v>
      </c>
      <c r="D57" s="49" t="s">
        <v>190</v>
      </c>
      <c r="E57" s="45">
        <v>24</v>
      </c>
      <c r="F57" s="48">
        <v>6403.2</v>
      </c>
      <c r="G57" s="26">
        <v>6405</v>
      </c>
      <c r="H57" s="27">
        <v>6404.1</v>
      </c>
      <c r="I57" s="27">
        <f t="shared" si="0"/>
        <v>6404.1000000000013</v>
      </c>
      <c r="J57" s="51">
        <v>3</v>
      </c>
      <c r="K57" s="46">
        <f t="shared" si="1"/>
        <v>0.90000000000009095</v>
      </c>
      <c r="L57" s="46">
        <f t="shared" si="2"/>
        <v>1.4053496978499568E-2</v>
      </c>
      <c r="M57" s="25">
        <f t="shared" si="3"/>
        <v>153698.40000000002</v>
      </c>
      <c r="N57" s="27">
        <f t="shared" si="4"/>
        <v>153698.40000000002</v>
      </c>
    </row>
    <row r="58" spans="1:14" ht="21.75" customHeight="1" thickBot="1" x14ac:dyDescent="0.3">
      <c r="A58" s="25"/>
      <c r="B58" s="25" t="s">
        <v>73</v>
      </c>
      <c r="C58" s="44" t="s">
        <v>245</v>
      </c>
      <c r="D58" s="49" t="s">
        <v>96</v>
      </c>
      <c r="E58" s="45">
        <v>0.5</v>
      </c>
      <c r="F58" s="48">
        <v>10986</v>
      </c>
      <c r="G58" s="26">
        <v>11000</v>
      </c>
      <c r="H58" s="27">
        <v>10990</v>
      </c>
      <c r="I58" s="27">
        <f t="shared" si="0"/>
        <v>10992</v>
      </c>
      <c r="J58" s="51">
        <v>3</v>
      </c>
      <c r="K58" s="46">
        <f t="shared" si="1"/>
        <v>7.2111025509279782</v>
      </c>
      <c r="L58" s="46">
        <f t="shared" si="2"/>
        <v>6.5603189145996901E-2</v>
      </c>
      <c r="M58" s="25">
        <f t="shared" si="3"/>
        <v>5496</v>
      </c>
      <c r="N58" s="27">
        <f t="shared" si="4"/>
        <v>5496</v>
      </c>
    </row>
    <row r="59" spans="1:14" ht="20.25" customHeight="1" thickBot="1" x14ac:dyDescent="0.3">
      <c r="A59" s="29"/>
      <c r="B59" s="25" t="s">
        <v>74</v>
      </c>
      <c r="C59" s="44" t="s">
        <v>246</v>
      </c>
      <c r="D59" s="49" t="s">
        <v>96</v>
      </c>
      <c r="E59" s="45">
        <v>0.25</v>
      </c>
      <c r="F59" s="48">
        <v>10710</v>
      </c>
      <c r="G59" s="26">
        <v>10750</v>
      </c>
      <c r="H59" s="27">
        <v>10712</v>
      </c>
      <c r="I59" s="27">
        <f t="shared" si="0"/>
        <v>10724</v>
      </c>
      <c r="J59" s="51">
        <v>3</v>
      </c>
      <c r="K59" s="46">
        <f t="shared" si="1"/>
        <v>22.538855339169288</v>
      </c>
      <c r="L59" s="46">
        <f t="shared" si="2"/>
        <v>0.2101720938005342</v>
      </c>
      <c r="M59" s="25">
        <f t="shared" si="3"/>
        <v>2681</v>
      </c>
      <c r="N59" s="27">
        <f t="shared" si="4"/>
        <v>2681</v>
      </c>
    </row>
    <row r="60" spans="1:14" ht="17.25" customHeight="1" thickBot="1" x14ac:dyDescent="0.3">
      <c r="B60" s="25" t="s">
        <v>75</v>
      </c>
      <c r="C60" s="44" t="s">
        <v>247</v>
      </c>
      <c r="D60" s="49" t="s">
        <v>96</v>
      </c>
      <c r="E60" s="45">
        <v>5</v>
      </c>
      <c r="F60" s="48">
        <v>11172</v>
      </c>
      <c r="G60" s="26">
        <v>11200</v>
      </c>
      <c r="H60" s="26">
        <v>11175.2</v>
      </c>
      <c r="I60" s="27">
        <f t="shared" si="0"/>
        <v>11182.4</v>
      </c>
      <c r="J60" s="51">
        <v>3</v>
      </c>
      <c r="K60" s="46">
        <f t="shared" si="1"/>
        <v>15.325795248534241</v>
      </c>
      <c r="L60" s="46">
        <f t="shared" si="2"/>
        <v>0.13705282630324656</v>
      </c>
      <c r="M60" s="25">
        <f t="shared" si="3"/>
        <v>55912</v>
      </c>
      <c r="N60" s="27">
        <f t="shared" si="4"/>
        <v>55912</v>
      </c>
    </row>
    <row r="61" spans="1:14" ht="18" customHeight="1" thickBot="1" x14ac:dyDescent="0.3">
      <c r="B61" s="25" t="s">
        <v>76</v>
      </c>
      <c r="C61" s="44" t="s">
        <v>248</v>
      </c>
      <c r="D61" s="49" t="s">
        <v>96</v>
      </c>
      <c r="E61" s="45">
        <v>0.5</v>
      </c>
      <c r="F61" s="48">
        <v>1297.2</v>
      </c>
      <c r="G61" s="26">
        <v>1300</v>
      </c>
      <c r="H61" s="26">
        <v>1299.9000000000001</v>
      </c>
      <c r="I61" s="27">
        <f t="shared" si="0"/>
        <v>1299.0333333333333</v>
      </c>
      <c r="J61" s="51">
        <v>3</v>
      </c>
      <c r="K61" s="46">
        <f t="shared" si="1"/>
        <v>1.5885003409925127</v>
      </c>
      <c r="L61" s="46">
        <f t="shared" si="2"/>
        <v>0.12228326250231039</v>
      </c>
      <c r="M61" s="25">
        <f t="shared" si="3"/>
        <v>649.51666666666665</v>
      </c>
      <c r="N61" s="27">
        <f t="shared" si="4"/>
        <v>649.51666666666665</v>
      </c>
    </row>
    <row r="62" spans="1:14" ht="19.5" customHeight="1" thickBot="1" x14ac:dyDescent="0.3">
      <c r="B62" s="25" t="s">
        <v>77</v>
      </c>
      <c r="C62" s="44" t="s">
        <v>249</v>
      </c>
      <c r="D62" s="49" t="s">
        <v>96</v>
      </c>
      <c r="E62" s="45">
        <v>1</v>
      </c>
      <c r="F62" s="48">
        <v>231.6</v>
      </c>
      <c r="G62" s="26">
        <v>233</v>
      </c>
      <c r="H62" s="26">
        <v>234.6</v>
      </c>
      <c r="I62" s="27">
        <f t="shared" si="0"/>
        <v>233.06666666666669</v>
      </c>
      <c r="J62" s="51">
        <v>3</v>
      </c>
      <c r="K62" s="46">
        <f t="shared" si="1"/>
        <v>1.5011106998930268</v>
      </c>
      <c r="L62" s="46">
        <f t="shared" si="2"/>
        <v>0.64406923622412471</v>
      </c>
      <c r="M62" s="25">
        <f t="shared" si="3"/>
        <v>233.06666666666669</v>
      </c>
      <c r="N62" s="27">
        <f t="shared" si="4"/>
        <v>233.06666666666669</v>
      </c>
    </row>
    <row r="63" spans="1:14" ht="21.75" customHeight="1" thickBot="1" x14ac:dyDescent="0.3">
      <c r="B63" s="25" t="s">
        <v>78</v>
      </c>
      <c r="C63" s="44" t="s">
        <v>250</v>
      </c>
      <c r="D63" s="49" t="s">
        <v>96</v>
      </c>
      <c r="E63" s="45">
        <v>0.5</v>
      </c>
      <c r="F63" s="48">
        <v>24365</v>
      </c>
      <c r="G63" s="26">
        <v>24366</v>
      </c>
      <c r="H63" s="26">
        <v>24366.6</v>
      </c>
      <c r="I63" s="27">
        <f t="shared" si="0"/>
        <v>24365.866666666669</v>
      </c>
      <c r="J63" s="51">
        <v>3</v>
      </c>
      <c r="K63" s="46">
        <f t="shared" si="1"/>
        <v>0.80829037686481597</v>
      </c>
      <c r="L63" s="46">
        <f t="shared" si="2"/>
        <v>3.3173060819978329E-3</v>
      </c>
      <c r="M63" s="25">
        <f t="shared" si="3"/>
        <v>12182.933333333334</v>
      </c>
      <c r="N63" s="27">
        <f t="shared" si="4"/>
        <v>12182.933333333334</v>
      </c>
    </row>
    <row r="64" spans="1:14" ht="23.25" customHeight="1" thickBot="1" x14ac:dyDescent="0.3">
      <c r="B64" s="25" t="s">
        <v>79</v>
      </c>
      <c r="C64" s="44" t="s">
        <v>251</v>
      </c>
      <c r="D64" s="49" t="s">
        <v>96</v>
      </c>
      <c r="E64" s="45">
        <v>0.25</v>
      </c>
      <c r="F64" s="48">
        <v>13968</v>
      </c>
      <c r="G64" s="26">
        <v>14000</v>
      </c>
      <c r="H64" s="26">
        <v>14010</v>
      </c>
      <c r="I64" s="27">
        <f t="shared" si="0"/>
        <v>13992.666666666666</v>
      </c>
      <c r="J64" s="51">
        <v>3</v>
      </c>
      <c r="K64" s="46">
        <f t="shared" si="1"/>
        <v>21.93931022920578</v>
      </c>
      <c r="L64" s="46">
        <f t="shared" si="2"/>
        <v>0.156791487654527</v>
      </c>
      <c r="M64" s="25">
        <f t="shared" si="3"/>
        <v>3498.1666666666665</v>
      </c>
      <c r="N64" s="27">
        <f t="shared" si="4"/>
        <v>3498.1666666666665</v>
      </c>
    </row>
    <row r="65" spans="1:14" ht="24.75" customHeight="1" thickBot="1" x14ac:dyDescent="0.3">
      <c r="B65" s="25" t="s">
        <v>80</v>
      </c>
      <c r="C65" s="44" t="s">
        <v>252</v>
      </c>
      <c r="D65" s="49" t="s">
        <v>96</v>
      </c>
      <c r="E65" s="45">
        <v>0.1</v>
      </c>
      <c r="F65" s="48">
        <v>111378</v>
      </c>
      <c r="G65" s="26">
        <v>111378</v>
      </c>
      <c r="H65" s="26">
        <v>111378.9</v>
      </c>
      <c r="I65" s="27">
        <f t="shared" si="0"/>
        <v>111378.3</v>
      </c>
      <c r="J65" s="51">
        <v>3</v>
      </c>
      <c r="K65" s="46">
        <f t="shared" si="1"/>
        <v>0.5196152422673026</v>
      </c>
      <c r="L65" s="46">
        <f t="shared" si="2"/>
        <v>4.6653184890351406E-4</v>
      </c>
      <c r="M65" s="25">
        <f t="shared" si="3"/>
        <v>11137.830000000002</v>
      </c>
      <c r="N65" s="27">
        <f t="shared" si="4"/>
        <v>11137.830000000002</v>
      </c>
    </row>
    <row r="66" spans="1:14" ht="21" customHeight="1" thickBot="1" x14ac:dyDescent="0.3">
      <c r="B66" s="25" t="s">
        <v>81</v>
      </c>
      <c r="C66" s="44" t="s">
        <v>253</v>
      </c>
      <c r="D66" s="49" t="s">
        <v>96</v>
      </c>
      <c r="E66" s="45">
        <v>0.25</v>
      </c>
      <c r="F66" s="48">
        <v>25380</v>
      </c>
      <c r="G66" s="26">
        <v>25400</v>
      </c>
      <c r="H66" s="26">
        <v>25381.200000000001</v>
      </c>
      <c r="I66" s="27">
        <f t="shared" si="0"/>
        <v>25387.066666666666</v>
      </c>
      <c r="J66" s="51">
        <v>3</v>
      </c>
      <c r="K66" s="46">
        <f t="shared" si="1"/>
        <v>11.216654284292133</v>
      </c>
      <c r="L66" s="46">
        <f t="shared" si="2"/>
        <v>4.4182553390540592E-2</v>
      </c>
      <c r="M66" s="25">
        <f t="shared" si="3"/>
        <v>6346.7666666666664</v>
      </c>
      <c r="N66" s="27">
        <f t="shared" si="4"/>
        <v>6346.7666666666664</v>
      </c>
    </row>
    <row r="67" spans="1:14" ht="29.25" customHeight="1" thickBot="1" x14ac:dyDescent="0.3">
      <c r="B67" s="25" t="s">
        <v>82</v>
      </c>
      <c r="C67" s="44" t="s">
        <v>254</v>
      </c>
      <c r="D67" s="49" t="s">
        <v>96</v>
      </c>
      <c r="E67" s="45">
        <v>0.5</v>
      </c>
      <c r="F67" s="48">
        <v>1488</v>
      </c>
      <c r="G67" s="26">
        <v>1500</v>
      </c>
      <c r="H67" s="26">
        <v>1489.9</v>
      </c>
      <c r="I67" s="27">
        <f t="shared" si="0"/>
        <v>1492.6333333333332</v>
      </c>
      <c r="J67" s="51">
        <v>3</v>
      </c>
      <c r="K67" s="46">
        <f t="shared" si="1"/>
        <v>6.4500645991596928</v>
      </c>
      <c r="L67" s="46">
        <f t="shared" si="2"/>
        <v>0.43212652800373125</v>
      </c>
      <c r="M67" s="25">
        <f t="shared" si="3"/>
        <v>746.31666666666661</v>
      </c>
      <c r="N67" s="27">
        <f t="shared" si="4"/>
        <v>746.31666666666661</v>
      </c>
    </row>
    <row r="68" spans="1:14" ht="22.5" customHeight="1" thickBot="1" x14ac:dyDescent="0.3">
      <c r="B68" s="25" t="s">
        <v>83</v>
      </c>
      <c r="C68" s="44" t="s">
        <v>255</v>
      </c>
      <c r="D68" s="49" t="s">
        <v>96</v>
      </c>
      <c r="E68" s="45">
        <v>25</v>
      </c>
      <c r="F68" s="48">
        <v>555.6</v>
      </c>
      <c r="G68" s="26">
        <v>555.9</v>
      </c>
      <c r="H68" s="26">
        <v>556</v>
      </c>
      <c r="I68" s="27">
        <f t="shared" si="0"/>
        <v>555.83333333333337</v>
      </c>
      <c r="J68" s="51">
        <v>3</v>
      </c>
      <c r="K68" s="46">
        <f t="shared" si="1"/>
        <v>0.20816659994659689</v>
      </c>
      <c r="L68" s="46">
        <f t="shared" si="2"/>
        <v>3.7451262359207836E-2</v>
      </c>
      <c r="M68" s="25">
        <f t="shared" si="3"/>
        <v>13895.833333333334</v>
      </c>
      <c r="N68" s="27">
        <f t="shared" si="4"/>
        <v>13895.833333333334</v>
      </c>
    </row>
    <row r="69" spans="1:14" ht="27.75" customHeight="1" thickBot="1" x14ac:dyDescent="0.3">
      <c r="B69" s="25" t="s">
        <v>84</v>
      </c>
      <c r="C69" s="44" t="s">
        <v>256</v>
      </c>
      <c r="D69" s="49" t="s">
        <v>190</v>
      </c>
      <c r="E69" s="45">
        <v>1</v>
      </c>
      <c r="F69" s="48">
        <v>3312</v>
      </c>
      <c r="G69" s="26">
        <v>3315</v>
      </c>
      <c r="H69" s="26">
        <v>3314.4</v>
      </c>
      <c r="I69" s="27">
        <f t="shared" si="0"/>
        <v>3313.7999999999997</v>
      </c>
      <c r="J69" s="51">
        <v>3</v>
      </c>
      <c r="K69" s="46">
        <f t="shared" si="1"/>
        <v>1.5874507866387715</v>
      </c>
      <c r="L69" s="46">
        <f t="shared" si="2"/>
        <v>4.7904242459978624E-2</v>
      </c>
      <c r="M69" s="25">
        <f t="shared" si="3"/>
        <v>3313.7999999999997</v>
      </c>
      <c r="N69" s="27">
        <f t="shared" si="4"/>
        <v>3313.7999999999997</v>
      </c>
    </row>
    <row r="70" spans="1:14" ht="26.25" customHeight="1" thickBot="1" x14ac:dyDescent="0.3">
      <c r="B70" s="25" t="s">
        <v>85</v>
      </c>
      <c r="C70" s="44" t="s">
        <v>257</v>
      </c>
      <c r="D70" s="49" t="s">
        <v>96</v>
      </c>
      <c r="E70" s="45">
        <v>0.5</v>
      </c>
      <c r="F70" s="48">
        <v>13338</v>
      </c>
      <c r="G70" s="26">
        <v>13400</v>
      </c>
      <c r="H70" s="26">
        <v>14337.4</v>
      </c>
      <c r="I70" s="27">
        <f t="shared" si="0"/>
        <v>13691.800000000001</v>
      </c>
      <c r="J70" s="51">
        <v>3</v>
      </c>
      <c r="K70" s="46">
        <f t="shared" si="1"/>
        <v>559.96474889049921</v>
      </c>
      <c r="L70" s="46">
        <f t="shared" si="2"/>
        <v>4.0897818321221395</v>
      </c>
      <c r="M70" s="25">
        <f t="shared" si="3"/>
        <v>6845.9000000000005</v>
      </c>
      <c r="N70" s="27">
        <f t="shared" si="4"/>
        <v>6845.9000000000005</v>
      </c>
    </row>
    <row r="71" spans="1:14" ht="25.5" customHeight="1" x14ac:dyDescent="0.25">
      <c r="A71" s="43"/>
      <c r="B71" s="71" t="s">
        <v>27</v>
      </c>
      <c r="C71" s="71"/>
      <c r="D71" s="71"/>
      <c r="E71" s="71"/>
      <c r="F71" s="71"/>
      <c r="G71" s="42"/>
      <c r="H71" s="34"/>
      <c r="I71" s="34"/>
      <c r="J71" s="52"/>
      <c r="K71" s="34"/>
      <c r="L71" s="34"/>
      <c r="M71" s="35"/>
      <c r="N71" s="36">
        <f>SUM(N9:N70)</f>
        <v>463831.4</v>
      </c>
    </row>
    <row r="72" spans="1:14" ht="12.75" customHeight="1" x14ac:dyDescent="0.25">
      <c r="A72" s="43"/>
      <c r="B72" s="30"/>
      <c r="C72" s="31"/>
      <c r="D72" s="31"/>
      <c r="E72" s="32"/>
      <c r="G72" s="31"/>
      <c r="H72" s="31"/>
      <c r="I72" s="31"/>
      <c r="J72" s="30"/>
      <c r="K72" s="31"/>
      <c r="L72" s="31"/>
      <c r="M72" s="31"/>
      <c r="N72" s="37"/>
    </row>
    <row r="73" spans="1:14" ht="16.5" customHeight="1" x14ac:dyDescent="0.25">
      <c r="A73" s="43"/>
      <c r="B73" s="30"/>
      <c r="C73" s="38" t="s">
        <v>16</v>
      </c>
      <c r="D73" s="31"/>
      <c r="E73" s="32"/>
      <c r="G73" s="31"/>
      <c r="H73" s="31"/>
      <c r="I73" s="31"/>
      <c r="J73" s="30"/>
      <c r="K73" s="31"/>
      <c r="L73" s="31"/>
      <c r="M73" s="31"/>
    </row>
    <row r="74" spans="1:14" ht="5.25" hidden="1" customHeight="1" x14ac:dyDescent="0.25">
      <c r="B74" s="30"/>
      <c r="C74" s="38" t="s">
        <v>17</v>
      </c>
      <c r="D74" s="31"/>
      <c r="E74" s="32"/>
      <c r="G74" s="31"/>
      <c r="H74" s="31"/>
      <c r="I74" s="31"/>
      <c r="J74" s="30"/>
      <c r="K74" s="31"/>
      <c r="L74" s="31"/>
      <c r="M74" s="31"/>
    </row>
    <row r="75" spans="1:14" ht="15.75" hidden="1" customHeight="1" x14ac:dyDescent="0.25">
      <c r="B75" s="30"/>
      <c r="C75" s="31"/>
      <c r="D75" s="31"/>
      <c r="E75" s="32"/>
      <c r="G75" s="31"/>
      <c r="H75" s="31"/>
      <c r="I75" s="31"/>
      <c r="J75" s="30"/>
      <c r="K75" s="31"/>
      <c r="L75" s="31"/>
      <c r="M75" s="31"/>
    </row>
    <row r="76" spans="1:14" ht="15.75" hidden="1" customHeight="1" x14ac:dyDescent="0.25">
      <c r="B76" s="30"/>
      <c r="C76" s="31"/>
      <c r="D76" s="31"/>
      <c r="E76" s="32"/>
      <c r="G76" s="31"/>
      <c r="H76" s="31"/>
      <c r="I76" s="31"/>
      <c r="J76" s="30"/>
      <c r="K76" s="31"/>
      <c r="L76" s="31"/>
      <c r="M76" s="31"/>
    </row>
    <row r="77" spans="1:14" x14ac:dyDescent="0.25">
      <c r="B77" s="30"/>
      <c r="C77" s="31"/>
      <c r="D77" s="31"/>
      <c r="E77" s="32"/>
      <c r="G77" s="31"/>
      <c r="H77" s="31"/>
      <c r="I77" s="31"/>
      <c r="J77" s="30"/>
      <c r="K77" s="31"/>
      <c r="L77" s="31"/>
      <c r="M77" s="31"/>
    </row>
    <row r="78" spans="1:14" ht="6.75" customHeight="1" x14ac:dyDescent="0.25">
      <c r="B78" s="30"/>
      <c r="C78" s="39" t="s">
        <v>21</v>
      </c>
      <c r="D78" s="31"/>
      <c r="E78" s="32"/>
      <c r="G78" s="31"/>
      <c r="H78" s="31"/>
      <c r="I78" s="31"/>
      <c r="J78" s="30"/>
      <c r="K78" s="31"/>
      <c r="L78" s="31"/>
      <c r="M78" s="31"/>
    </row>
    <row r="79" spans="1:14" x14ac:dyDescent="0.25">
      <c r="B79" s="30"/>
      <c r="C79" s="38" t="s">
        <v>18</v>
      </c>
      <c r="D79" s="31"/>
      <c r="E79" s="32"/>
      <c r="G79" s="31"/>
      <c r="H79" s="31"/>
      <c r="I79" s="31"/>
      <c r="J79" s="30"/>
      <c r="K79" s="31"/>
      <c r="L79" s="31"/>
      <c r="M79" s="31"/>
    </row>
    <row r="80" spans="1:14" x14ac:dyDescent="0.25">
      <c r="B80" s="30"/>
      <c r="C80" s="38" t="s">
        <v>19</v>
      </c>
      <c r="D80" s="31"/>
      <c r="E80" s="32"/>
      <c r="G80" s="31"/>
      <c r="H80" s="31"/>
      <c r="I80" s="31"/>
      <c r="J80" s="30"/>
      <c r="K80" s="31"/>
      <c r="L80" s="31"/>
      <c r="M80" s="31"/>
    </row>
    <row r="81" spans="2:13" x14ac:dyDescent="0.25">
      <c r="B81" s="30"/>
      <c r="C81" s="38" t="s">
        <v>20</v>
      </c>
      <c r="D81" s="31"/>
      <c r="E81" s="32"/>
      <c r="G81" s="31"/>
      <c r="H81" s="31"/>
      <c r="I81" s="31"/>
      <c r="J81" s="30"/>
      <c r="K81" s="31"/>
      <c r="L81" s="31"/>
      <c r="M81" s="31"/>
    </row>
    <row r="82" spans="2:13" ht="15.75" x14ac:dyDescent="0.25">
      <c r="B82" s="30"/>
      <c r="C82" s="64" t="s">
        <v>26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2:13" ht="15" x14ac:dyDescent="0.25">
      <c r="C83" s="63"/>
      <c r="D83" s="63"/>
      <c r="E83" s="63"/>
      <c r="F83" s="63"/>
      <c r="G83" s="63"/>
      <c r="H83" s="63"/>
      <c r="I83" s="63"/>
      <c r="J83" s="63"/>
    </row>
  </sheetData>
  <mergeCells count="19">
    <mergeCell ref="C83:J83"/>
    <mergeCell ref="C82:M82"/>
    <mergeCell ref="J7:J8"/>
    <mergeCell ref="K7:K8"/>
    <mergeCell ref="L7:L8"/>
    <mergeCell ref="M7:M8"/>
    <mergeCell ref="I7:I8"/>
    <mergeCell ref="D7:E7"/>
    <mergeCell ref="C7:C8"/>
    <mergeCell ref="B71:F71"/>
    <mergeCell ref="D3:N3"/>
    <mergeCell ref="B4:C5"/>
    <mergeCell ref="D4:N5"/>
    <mergeCell ref="F2:H2"/>
    <mergeCell ref="N7:N8"/>
    <mergeCell ref="D6:E6"/>
    <mergeCell ref="B6:C6"/>
    <mergeCell ref="B3:C3"/>
    <mergeCell ref="B7:B8"/>
  </mergeCells>
  <conditionalFormatting sqref="M9:M70">
    <cfRule type="containsText" dxfId="5" priority="82" operator="containsText" text="НЕ">
      <formula>NOT(ISERROR(SEARCH("НЕ",M9)))</formula>
    </cfRule>
    <cfRule type="containsText" dxfId="4" priority="83" operator="containsText" text="ОДНОРОДНЫЕ">
      <formula>NOT(ISERROR(SEARCH("ОДНОРОДНЫЕ",M9)))</formula>
    </cfRule>
    <cfRule type="containsText" dxfId="3" priority="84" operator="containsText" text="НЕОДНОРОДНЫЕ">
      <formula>NOT(ISERROR(SEARCH("НЕОДНОРОДНЫЕ",M9)))</formula>
    </cfRule>
  </conditionalFormatting>
  <conditionalFormatting sqref="M9:M70">
    <cfRule type="containsText" dxfId="2" priority="79" operator="containsText" text="НЕОДНОРОДНЫЕ">
      <formula>NOT(ISERROR(SEARCH("НЕОДНОРОДНЫЕ",M9)))</formula>
    </cfRule>
    <cfRule type="containsText" dxfId="1" priority="80" operator="containsText" text="ОДНОРОДНЫЕ">
      <formula>NOT(ISERROR(SEARCH("ОДНОРОДНЫЕ",M9)))</formula>
    </cfRule>
    <cfRule type="containsText" dxfId="0" priority="81" operator="containsText" text="НЕОДНОРОДНЫЕ">
      <formula>NOT(ISERROR(SEARCH("НЕОДНОРОДНЫЕ",M9)))</formula>
    </cfRule>
  </conditionalFormatting>
  <pageMargins left="0.25" right="0.25" top="0.75" bottom="0.75" header="0.3" footer="0.3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70" workbookViewId="0">
      <selection activeCell="N10" sqref="N10"/>
    </sheetView>
  </sheetViews>
  <sheetFormatPr defaultRowHeight="15" x14ac:dyDescent="0.25"/>
  <cols>
    <col min="1" max="1" width="6.5703125" customWidth="1"/>
    <col min="2" max="2" width="9.140625" hidden="1" customWidth="1"/>
    <col min="3" max="9" width="9.140625" style="1"/>
    <col min="10" max="10" width="10.7109375" style="1" customWidth="1"/>
    <col min="11" max="12" width="9.140625" style="1"/>
  </cols>
  <sheetData>
    <row r="1" spans="1:12" x14ac:dyDescent="0.25">
      <c r="A1" s="75" t="s">
        <v>90</v>
      </c>
      <c r="B1" s="75"/>
      <c r="C1" s="76" t="s">
        <v>91</v>
      </c>
      <c r="D1" s="77"/>
      <c r="E1" s="77"/>
      <c r="F1" s="77"/>
      <c r="G1" s="77"/>
      <c r="H1" s="77"/>
      <c r="I1" s="2" t="s">
        <v>92</v>
      </c>
      <c r="J1" s="2" t="s">
        <v>93</v>
      </c>
      <c r="K1" s="5" t="s">
        <v>94</v>
      </c>
    </row>
    <row r="2" spans="1:12" ht="15" customHeight="1" x14ac:dyDescent="0.25">
      <c r="A2" s="72">
        <v>1</v>
      </c>
      <c r="B2" s="72"/>
      <c r="C2" s="73" t="s">
        <v>95</v>
      </c>
      <c r="D2" s="74"/>
      <c r="E2" s="74"/>
      <c r="F2" s="74"/>
      <c r="G2" s="74"/>
      <c r="H2" s="74"/>
      <c r="I2" s="8" t="s">
        <v>96</v>
      </c>
      <c r="J2" s="3">
        <v>150</v>
      </c>
      <c r="K2" s="6">
        <v>240</v>
      </c>
      <c r="L2" s="13">
        <v>1.6</v>
      </c>
    </row>
    <row r="3" spans="1:12" ht="15" customHeight="1" x14ac:dyDescent="0.25">
      <c r="A3" s="72">
        <v>2</v>
      </c>
      <c r="B3" s="72"/>
      <c r="C3" s="73" t="s">
        <v>97</v>
      </c>
      <c r="D3" s="74"/>
      <c r="E3" s="74"/>
      <c r="F3" s="74"/>
      <c r="G3" s="74"/>
      <c r="H3" s="74"/>
      <c r="I3" s="8" t="s">
        <v>96</v>
      </c>
      <c r="J3" s="4">
        <v>10200</v>
      </c>
      <c r="K3" s="7">
        <v>6120</v>
      </c>
      <c r="L3" s="13">
        <v>0.6</v>
      </c>
    </row>
    <row r="4" spans="1:12" ht="15" customHeight="1" x14ac:dyDescent="0.25">
      <c r="A4" s="72">
        <v>3</v>
      </c>
      <c r="B4" s="72"/>
      <c r="C4" s="73" t="s">
        <v>98</v>
      </c>
      <c r="D4" s="74"/>
      <c r="E4" s="74"/>
      <c r="F4" s="74"/>
      <c r="G4" s="74"/>
      <c r="H4" s="74"/>
      <c r="I4" s="8" t="s">
        <v>96</v>
      </c>
      <c r="J4" s="4">
        <v>6900</v>
      </c>
      <c r="K4" s="7">
        <v>4140</v>
      </c>
      <c r="L4" s="13">
        <v>0.6</v>
      </c>
    </row>
    <row r="5" spans="1:12" ht="15" customHeight="1" x14ac:dyDescent="0.25">
      <c r="A5" s="72">
        <v>4</v>
      </c>
      <c r="B5" s="72"/>
      <c r="C5" s="73" t="s">
        <v>99</v>
      </c>
      <c r="D5" s="74"/>
      <c r="E5" s="74"/>
      <c r="F5" s="74"/>
      <c r="G5" s="74"/>
      <c r="H5" s="74"/>
      <c r="I5" s="8" t="s">
        <v>96</v>
      </c>
      <c r="J5" s="3">
        <v>590</v>
      </c>
      <c r="K5" s="6">
        <v>649</v>
      </c>
      <c r="L5" s="13">
        <v>1.1000000000000001</v>
      </c>
    </row>
    <row r="6" spans="1:12" ht="15" customHeight="1" x14ac:dyDescent="0.25">
      <c r="A6" s="72">
        <v>5</v>
      </c>
      <c r="B6" s="72"/>
      <c r="C6" s="73" t="s">
        <v>100</v>
      </c>
      <c r="D6" s="74"/>
      <c r="E6" s="74"/>
      <c r="F6" s="74"/>
      <c r="G6" s="74"/>
      <c r="H6" s="74"/>
      <c r="I6" s="8" t="s">
        <v>96</v>
      </c>
      <c r="J6" s="4">
        <v>1030</v>
      </c>
      <c r="K6" s="7">
        <v>1339</v>
      </c>
      <c r="L6" s="13">
        <v>1.3</v>
      </c>
    </row>
    <row r="7" spans="1:12" ht="15" customHeight="1" x14ac:dyDescent="0.25">
      <c r="A7" s="72">
        <v>6</v>
      </c>
      <c r="B7" s="72"/>
      <c r="C7" s="73" t="s">
        <v>101</v>
      </c>
      <c r="D7" s="74"/>
      <c r="E7" s="74"/>
      <c r="F7" s="74"/>
      <c r="G7" s="74"/>
      <c r="H7" s="74"/>
      <c r="I7" s="8" t="s">
        <v>96</v>
      </c>
      <c r="J7" s="4">
        <v>4070</v>
      </c>
      <c r="K7" s="7">
        <v>2442</v>
      </c>
      <c r="L7" s="13">
        <v>0.6</v>
      </c>
    </row>
    <row r="8" spans="1:12" ht="15" customHeight="1" x14ac:dyDescent="0.25">
      <c r="A8" s="72">
        <v>7</v>
      </c>
      <c r="B8" s="72"/>
      <c r="C8" s="73" t="s">
        <v>102</v>
      </c>
      <c r="D8" s="74"/>
      <c r="E8" s="74"/>
      <c r="F8" s="74"/>
      <c r="G8" s="74"/>
      <c r="H8" s="74"/>
      <c r="I8" s="8" t="s">
        <v>96</v>
      </c>
      <c r="J8" s="3">
        <v>390</v>
      </c>
      <c r="K8" s="6">
        <v>585</v>
      </c>
      <c r="L8" s="13">
        <v>1.5</v>
      </c>
    </row>
    <row r="9" spans="1:12" ht="15" customHeight="1" x14ac:dyDescent="0.25">
      <c r="A9" s="72">
        <v>8</v>
      </c>
      <c r="B9" s="72"/>
      <c r="C9" s="73" t="s">
        <v>103</v>
      </c>
      <c r="D9" s="74"/>
      <c r="E9" s="74"/>
      <c r="F9" s="74"/>
      <c r="G9" s="74"/>
      <c r="H9" s="74"/>
      <c r="I9" s="8" t="s">
        <v>96</v>
      </c>
      <c r="J9" s="3">
        <v>220</v>
      </c>
      <c r="K9" s="6">
        <v>176</v>
      </c>
      <c r="L9" s="13">
        <v>0.8</v>
      </c>
    </row>
    <row r="10" spans="1:12" ht="15" customHeight="1" x14ac:dyDescent="0.25">
      <c r="A10" s="72">
        <v>9</v>
      </c>
      <c r="B10" s="72"/>
      <c r="C10" s="73" t="s">
        <v>104</v>
      </c>
      <c r="D10" s="74"/>
      <c r="E10" s="74"/>
      <c r="F10" s="74"/>
      <c r="G10" s="74"/>
      <c r="H10" s="74"/>
      <c r="I10" s="8" t="s">
        <v>105</v>
      </c>
      <c r="J10" s="3">
        <v>450</v>
      </c>
      <c r="K10" s="6">
        <v>900</v>
      </c>
      <c r="L10" s="14">
        <v>2</v>
      </c>
    </row>
    <row r="11" spans="1:12" ht="15" customHeight="1" x14ac:dyDescent="0.25">
      <c r="A11" s="72">
        <v>10</v>
      </c>
      <c r="B11" s="72"/>
      <c r="C11" s="73" t="s">
        <v>106</v>
      </c>
      <c r="D11" s="74"/>
      <c r="E11" s="74"/>
      <c r="F11" s="74"/>
      <c r="G11" s="74"/>
      <c r="H11" s="74"/>
      <c r="I11" s="8" t="s">
        <v>96</v>
      </c>
      <c r="J11" s="4">
        <v>1150</v>
      </c>
      <c r="K11" s="6">
        <v>805</v>
      </c>
      <c r="L11" s="13">
        <v>0.7</v>
      </c>
    </row>
    <row r="12" spans="1:12" ht="15" customHeight="1" x14ac:dyDescent="0.25">
      <c r="A12" s="72">
        <v>11</v>
      </c>
      <c r="B12" s="72"/>
      <c r="C12" s="73" t="s">
        <v>107</v>
      </c>
      <c r="D12" s="74"/>
      <c r="E12" s="74"/>
      <c r="F12" s="74"/>
      <c r="G12" s="74"/>
      <c r="H12" s="74"/>
      <c r="I12" s="8" t="s">
        <v>96</v>
      </c>
      <c r="J12" s="3">
        <v>430</v>
      </c>
      <c r="K12" s="6">
        <v>43</v>
      </c>
      <c r="L12" s="13">
        <v>0.1</v>
      </c>
    </row>
    <row r="13" spans="1:12" ht="15" customHeight="1" x14ac:dyDescent="0.25">
      <c r="A13" s="72">
        <v>12</v>
      </c>
      <c r="B13" s="72"/>
      <c r="C13" s="73" t="s">
        <v>108</v>
      </c>
      <c r="D13" s="74"/>
      <c r="E13" s="74"/>
      <c r="F13" s="74"/>
      <c r="G13" s="74"/>
      <c r="H13" s="74"/>
      <c r="I13" s="8" t="s">
        <v>96</v>
      </c>
      <c r="J13" s="4">
        <v>30000</v>
      </c>
      <c r="K13" s="6">
        <v>600</v>
      </c>
      <c r="L13" s="15">
        <v>0.02</v>
      </c>
    </row>
    <row r="14" spans="1:12" ht="15" customHeight="1" x14ac:dyDescent="0.25">
      <c r="A14" s="72">
        <v>13</v>
      </c>
      <c r="B14" s="72"/>
      <c r="C14" s="73" t="s">
        <v>109</v>
      </c>
      <c r="D14" s="74"/>
      <c r="E14" s="74"/>
      <c r="F14" s="74"/>
      <c r="G14" s="74"/>
      <c r="H14" s="74"/>
      <c r="I14" s="8" t="s">
        <v>96</v>
      </c>
      <c r="J14" s="3">
        <v>312</v>
      </c>
      <c r="K14" s="6">
        <v>62.4</v>
      </c>
      <c r="L14" s="13">
        <v>0.2</v>
      </c>
    </row>
    <row r="15" spans="1:12" ht="15" customHeight="1" x14ac:dyDescent="0.25">
      <c r="A15" s="72">
        <v>14</v>
      </c>
      <c r="B15" s="72"/>
      <c r="C15" s="73" t="s">
        <v>110</v>
      </c>
      <c r="D15" s="74"/>
      <c r="E15" s="74"/>
      <c r="F15" s="74"/>
      <c r="G15" s="74"/>
      <c r="H15" s="74"/>
      <c r="I15" s="8" t="s">
        <v>96</v>
      </c>
      <c r="J15" s="4">
        <v>18250</v>
      </c>
      <c r="K15" s="7">
        <v>3650</v>
      </c>
      <c r="L15" s="13">
        <v>0.2</v>
      </c>
    </row>
    <row r="16" spans="1:12" ht="15" customHeight="1" x14ac:dyDescent="0.25">
      <c r="A16" s="72">
        <v>15</v>
      </c>
      <c r="B16" s="72"/>
      <c r="C16" s="73" t="s">
        <v>111</v>
      </c>
      <c r="D16" s="74"/>
      <c r="E16" s="74"/>
      <c r="F16" s="74"/>
      <c r="G16" s="74"/>
      <c r="H16" s="74"/>
      <c r="I16" s="8" t="s">
        <v>96</v>
      </c>
      <c r="J16" s="3">
        <v>607</v>
      </c>
      <c r="K16" s="6">
        <v>303.5</v>
      </c>
      <c r="L16" s="13">
        <v>0.5</v>
      </c>
    </row>
    <row r="17" spans="1:12" ht="15" customHeight="1" x14ac:dyDescent="0.25">
      <c r="A17" s="72">
        <v>16</v>
      </c>
      <c r="B17" s="72"/>
      <c r="C17" s="73" t="s">
        <v>112</v>
      </c>
      <c r="D17" s="74"/>
      <c r="E17" s="74"/>
      <c r="F17" s="74"/>
      <c r="G17" s="74"/>
      <c r="H17" s="74"/>
      <c r="I17" s="8" t="s">
        <v>96</v>
      </c>
      <c r="J17" s="3">
        <v>376</v>
      </c>
      <c r="K17" s="6">
        <v>37.6</v>
      </c>
      <c r="L17" s="13">
        <v>0.1</v>
      </c>
    </row>
    <row r="18" spans="1:12" ht="15" customHeight="1" x14ac:dyDescent="0.25">
      <c r="A18" s="72">
        <v>17</v>
      </c>
      <c r="B18" s="72"/>
      <c r="C18" s="73" t="s">
        <v>113</v>
      </c>
      <c r="D18" s="74"/>
      <c r="E18" s="74"/>
      <c r="F18" s="74"/>
      <c r="G18" s="74"/>
      <c r="H18" s="74"/>
      <c r="I18" s="8" t="s">
        <v>96</v>
      </c>
      <c r="J18" s="4">
        <v>1020</v>
      </c>
      <c r="K18" s="6">
        <v>102</v>
      </c>
      <c r="L18" s="13">
        <v>0.1</v>
      </c>
    </row>
    <row r="19" spans="1:12" ht="15" customHeight="1" x14ac:dyDescent="0.25">
      <c r="A19" s="72">
        <v>18</v>
      </c>
      <c r="B19" s="72"/>
      <c r="C19" s="73" t="s">
        <v>114</v>
      </c>
      <c r="D19" s="74"/>
      <c r="E19" s="74"/>
      <c r="F19" s="74"/>
      <c r="G19" s="74"/>
      <c r="H19" s="74"/>
      <c r="I19" s="8" t="s">
        <v>96</v>
      </c>
      <c r="J19" s="4">
        <v>1540</v>
      </c>
      <c r="K19" s="7">
        <v>3080</v>
      </c>
      <c r="L19" s="14">
        <v>2</v>
      </c>
    </row>
    <row r="20" spans="1:12" ht="15" customHeight="1" x14ac:dyDescent="0.25">
      <c r="A20" s="72">
        <v>19</v>
      </c>
      <c r="B20" s="72"/>
      <c r="C20" s="73" t="s">
        <v>115</v>
      </c>
      <c r="D20" s="74"/>
      <c r="E20" s="74"/>
      <c r="F20" s="74"/>
      <c r="G20" s="74"/>
      <c r="H20" s="74"/>
      <c r="I20" s="8" t="s">
        <v>96</v>
      </c>
      <c r="J20" s="4">
        <v>1476</v>
      </c>
      <c r="K20" s="6">
        <v>147.6</v>
      </c>
      <c r="L20" s="13">
        <v>0.1</v>
      </c>
    </row>
    <row r="21" spans="1:12" ht="15" customHeight="1" x14ac:dyDescent="0.25">
      <c r="A21" s="72">
        <v>20</v>
      </c>
      <c r="B21" s="72"/>
      <c r="C21" s="73" t="s">
        <v>116</v>
      </c>
      <c r="D21" s="74"/>
      <c r="E21" s="74"/>
      <c r="F21" s="74"/>
      <c r="G21" s="74"/>
      <c r="H21" s="74"/>
      <c r="I21" s="8" t="s">
        <v>117</v>
      </c>
      <c r="J21" s="4">
        <v>3200</v>
      </c>
      <c r="K21" s="7">
        <v>12800</v>
      </c>
      <c r="L21" s="14">
        <v>4</v>
      </c>
    </row>
    <row r="22" spans="1:12" ht="15" customHeight="1" x14ac:dyDescent="0.25">
      <c r="A22" s="72">
        <v>21</v>
      </c>
      <c r="B22" s="72"/>
      <c r="C22" s="73" t="s">
        <v>118</v>
      </c>
      <c r="D22" s="74"/>
      <c r="E22" s="74"/>
      <c r="F22" s="74"/>
      <c r="G22" s="74"/>
      <c r="H22" s="74"/>
      <c r="I22" s="8" t="s">
        <v>96</v>
      </c>
      <c r="J22" s="4">
        <v>2000</v>
      </c>
      <c r="K22" s="7">
        <v>2000</v>
      </c>
      <c r="L22" s="14">
        <v>1</v>
      </c>
    </row>
    <row r="23" spans="1:12" ht="15" customHeight="1" x14ac:dyDescent="0.25">
      <c r="A23" s="72">
        <v>22</v>
      </c>
      <c r="B23" s="72"/>
      <c r="C23" s="73" t="s">
        <v>119</v>
      </c>
      <c r="D23" s="74"/>
      <c r="E23" s="74"/>
      <c r="F23" s="74"/>
      <c r="G23" s="74"/>
      <c r="H23" s="74"/>
      <c r="I23" s="8" t="s">
        <v>96</v>
      </c>
      <c r="J23" s="3">
        <v>465</v>
      </c>
      <c r="K23" s="6">
        <v>232.5</v>
      </c>
      <c r="L23" s="13">
        <v>0.5</v>
      </c>
    </row>
    <row r="24" spans="1:12" ht="15" customHeight="1" x14ac:dyDescent="0.25">
      <c r="A24" s="72">
        <v>23</v>
      </c>
      <c r="B24" s="72"/>
      <c r="C24" s="73" t="s">
        <v>120</v>
      </c>
      <c r="D24" s="74"/>
      <c r="E24" s="74"/>
      <c r="F24" s="74"/>
      <c r="G24" s="74"/>
      <c r="H24" s="74"/>
      <c r="I24" s="8" t="s">
        <v>96</v>
      </c>
      <c r="J24" s="3">
        <v>928</v>
      </c>
      <c r="K24" s="6">
        <v>92.8</v>
      </c>
      <c r="L24" s="13">
        <v>0.1</v>
      </c>
    </row>
    <row r="25" spans="1:12" ht="15" customHeight="1" x14ac:dyDescent="0.25">
      <c r="A25" s="72">
        <v>24</v>
      </c>
      <c r="B25" s="72"/>
      <c r="C25" s="73" t="s">
        <v>121</v>
      </c>
      <c r="D25" s="74"/>
      <c r="E25" s="74"/>
      <c r="F25" s="74"/>
      <c r="G25" s="74"/>
      <c r="H25" s="74"/>
      <c r="I25" s="8" t="s">
        <v>96</v>
      </c>
      <c r="J25" s="3">
        <v>310</v>
      </c>
      <c r="K25" s="6">
        <v>31</v>
      </c>
      <c r="L25" s="13">
        <v>0.1</v>
      </c>
    </row>
    <row r="26" spans="1:12" ht="15" customHeight="1" x14ac:dyDescent="0.25">
      <c r="A26" s="72">
        <v>25</v>
      </c>
      <c r="B26" s="72"/>
      <c r="C26" s="73" t="s">
        <v>122</v>
      </c>
      <c r="D26" s="74"/>
      <c r="E26" s="74"/>
      <c r="F26" s="74"/>
      <c r="G26" s="74"/>
      <c r="H26" s="74"/>
      <c r="I26" s="8" t="s">
        <v>96</v>
      </c>
      <c r="J26" s="4">
        <v>22620</v>
      </c>
      <c r="K26" s="7">
        <v>1131</v>
      </c>
      <c r="L26" s="15">
        <v>0.05</v>
      </c>
    </row>
    <row r="27" spans="1:12" ht="15" customHeight="1" x14ac:dyDescent="0.25">
      <c r="A27" s="72">
        <v>26</v>
      </c>
      <c r="B27" s="72"/>
      <c r="C27" s="73" t="s">
        <v>123</v>
      </c>
      <c r="D27" s="74"/>
      <c r="E27" s="74"/>
      <c r="F27" s="74"/>
      <c r="G27" s="74"/>
      <c r="H27" s="74"/>
      <c r="I27" s="8" t="s">
        <v>96</v>
      </c>
      <c r="J27" s="3">
        <v>185</v>
      </c>
      <c r="K27" s="6">
        <v>92.5</v>
      </c>
      <c r="L27" s="13">
        <v>0.5</v>
      </c>
    </row>
    <row r="28" spans="1:12" ht="15" customHeight="1" x14ac:dyDescent="0.25">
      <c r="A28" s="72">
        <v>27</v>
      </c>
      <c r="B28" s="72"/>
      <c r="C28" s="73" t="s">
        <v>124</v>
      </c>
      <c r="D28" s="74"/>
      <c r="E28" s="74"/>
      <c r="F28" s="74"/>
      <c r="G28" s="74"/>
      <c r="H28" s="74"/>
      <c r="I28" s="8" t="s">
        <v>96</v>
      </c>
      <c r="J28" s="3">
        <v>208</v>
      </c>
      <c r="K28" s="6">
        <v>145.6</v>
      </c>
      <c r="L28" s="13">
        <v>0.7</v>
      </c>
    </row>
    <row r="29" spans="1:12" ht="15" customHeight="1" x14ac:dyDescent="0.25">
      <c r="A29" s="72">
        <v>28</v>
      </c>
      <c r="B29" s="72"/>
      <c r="C29" s="73" t="s">
        <v>125</v>
      </c>
      <c r="D29" s="74"/>
      <c r="E29" s="74"/>
      <c r="F29" s="74"/>
      <c r="G29" s="74"/>
      <c r="H29" s="74"/>
      <c r="I29" s="8" t="s">
        <v>96</v>
      </c>
      <c r="J29" s="3">
        <v>503</v>
      </c>
      <c r="K29" s="6">
        <v>176.05</v>
      </c>
      <c r="L29" s="15">
        <v>0.35</v>
      </c>
    </row>
    <row r="30" spans="1:12" ht="15" customHeight="1" x14ac:dyDescent="0.25">
      <c r="A30" s="72">
        <v>29</v>
      </c>
      <c r="B30" s="72"/>
      <c r="C30" s="73" t="s">
        <v>126</v>
      </c>
      <c r="D30" s="74"/>
      <c r="E30" s="74"/>
      <c r="F30" s="74"/>
      <c r="G30" s="74"/>
      <c r="H30" s="74"/>
      <c r="I30" s="8" t="s">
        <v>96</v>
      </c>
      <c r="J30" s="4">
        <v>18250</v>
      </c>
      <c r="K30" s="7">
        <v>1825</v>
      </c>
      <c r="L30" s="13">
        <v>0.1</v>
      </c>
    </row>
    <row r="31" spans="1:12" ht="15" customHeight="1" x14ac:dyDescent="0.25">
      <c r="A31" s="72">
        <v>30</v>
      </c>
      <c r="B31" s="72"/>
      <c r="C31" s="73" t="s">
        <v>127</v>
      </c>
      <c r="D31" s="74"/>
      <c r="E31" s="74"/>
      <c r="F31" s="74"/>
      <c r="G31" s="74"/>
      <c r="H31" s="74"/>
      <c r="I31" s="8" t="s">
        <v>96</v>
      </c>
      <c r="J31" s="4">
        <v>2400</v>
      </c>
      <c r="K31" s="7">
        <v>1200</v>
      </c>
      <c r="L31" s="13">
        <v>0.5</v>
      </c>
    </row>
    <row r="32" spans="1:12" ht="15" customHeight="1" x14ac:dyDescent="0.25">
      <c r="A32" s="72">
        <v>31</v>
      </c>
      <c r="B32" s="72"/>
      <c r="C32" s="73" t="s">
        <v>128</v>
      </c>
      <c r="D32" s="74"/>
      <c r="E32" s="74"/>
      <c r="F32" s="74"/>
      <c r="G32" s="74"/>
      <c r="H32" s="74"/>
      <c r="I32" s="8" t="s">
        <v>96</v>
      </c>
      <c r="J32" s="3">
        <v>750</v>
      </c>
      <c r="K32" s="6">
        <v>525</v>
      </c>
      <c r="L32" s="13">
        <v>0.7</v>
      </c>
    </row>
    <row r="33" spans="1:12" ht="15" customHeight="1" x14ac:dyDescent="0.25">
      <c r="A33" s="72">
        <v>32</v>
      </c>
      <c r="B33" s="72"/>
      <c r="C33" s="73" t="s">
        <v>129</v>
      </c>
      <c r="D33" s="74"/>
      <c r="E33" s="74"/>
      <c r="F33" s="74"/>
      <c r="G33" s="74"/>
      <c r="H33" s="74"/>
      <c r="I33" s="8" t="s">
        <v>96</v>
      </c>
      <c r="J33" s="3">
        <v>285</v>
      </c>
      <c r="K33" s="7">
        <v>2280</v>
      </c>
      <c r="L33" s="14">
        <v>8</v>
      </c>
    </row>
    <row r="34" spans="1:12" ht="15" customHeight="1" x14ac:dyDescent="0.25">
      <c r="A34" s="72">
        <v>33</v>
      </c>
      <c r="B34" s="72"/>
      <c r="C34" s="73" t="s">
        <v>130</v>
      </c>
      <c r="D34" s="74"/>
      <c r="E34" s="74"/>
      <c r="F34" s="74"/>
      <c r="G34" s="74"/>
      <c r="H34" s="74"/>
      <c r="I34" s="8" t="s">
        <v>96</v>
      </c>
      <c r="J34" s="3">
        <v>620</v>
      </c>
      <c r="K34" s="6">
        <v>62</v>
      </c>
      <c r="L34" s="13">
        <v>0.1</v>
      </c>
    </row>
    <row r="35" spans="1:12" ht="15" customHeight="1" x14ac:dyDescent="0.25">
      <c r="A35" s="72">
        <v>34</v>
      </c>
      <c r="B35" s="72"/>
      <c r="C35" s="73" t="s">
        <v>131</v>
      </c>
      <c r="D35" s="74"/>
      <c r="E35" s="74"/>
      <c r="F35" s="74"/>
      <c r="G35" s="74"/>
      <c r="H35" s="74"/>
      <c r="I35" s="8" t="s">
        <v>96</v>
      </c>
      <c r="J35" s="4">
        <v>2671</v>
      </c>
      <c r="K35" s="6">
        <v>267.10000000000002</v>
      </c>
      <c r="L35" s="13">
        <v>0.1</v>
      </c>
    </row>
    <row r="36" spans="1:12" ht="15" customHeight="1" x14ac:dyDescent="0.25">
      <c r="A36" s="72">
        <v>35</v>
      </c>
      <c r="B36" s="72"/>
      <c r="C36" s="73" t="s">
        <v>132</v>
      </c>
      <c r="D36" s="74"/>
      <c r="E36" s="74"/>
      <c r="F36" s="74"/>
      <c r="G36" s="74"/>
      <c r="H36" s="74"/>
      <c r="I36" s="8" t="s">
        <v>96</v>
      </c>
      <c r="J36" s="4">
        <v>1500</v>
      </c>
      <c r="K36" s="6">
        <v>750</v>
      </c>
      <c r="L36" s="13">
        <v>0.5</v>
      </c>
    </row>
    <row r="37" spans="1:12" ht="15" customHeight="1" x14ac:dyDescent="0.25">
      <c r="A37" s="72">
        <v>36</v>
      </c>
      <c r="B37" s="72"/>
      <c r="C37" s="73" t="s">
        <v>133</v>
      </c>
      <c r="D37" s="74"/>
      <c r="E37" s="74"/>
      <c r="F37" s="74"/>
      <c r="G37" s="74"/>
      <c r="H37" s="74"/>
      <c r="I37" s="8" t="s">
        <v>96</v>
      </c>
      <c r="J37" s="3">
        <v>420</v>
      </c>
      <c r="K37" s="6">
        <v>420</v>
      </c>
      <c r="L37" s="14">
        <v>1</v>
      </c>
    </row>
    <row r="38" spans="1:12" ht="15" customHeight="1" x14ac:dyDescent="0.25">
      <c r="A38" s="72">
        <v>37</v>
      </c>
      <c r="B38" s="72"/>
      <c r="C38" s="73" t="s">
        <v>134</v>
      </c>
      <c r="D38" s="74"/>
      <c r="E38" s="74"/>
      <c r="F38" s="74"/>
      <c r="G38" s="74"/>
      <c r="H38" s="74"/>
      <c r="I38" s="8" t="s">
        <v>96</v>
      </c>
      <c r="J38" s="3">
        <v>350</v>
      </c>
      <c r="K38" s="7">
        <v>1050</v>
      </c>
      <c r="L38" s="14">
        <v>3</v>
      </c>
    </row>
    <row r="39" spans="1:12" ht="15" customHeight="1" x14ac:dyDescent="0.25">
      <c r="A39" s="72">
        <v>38</v>
      </c>
      <c r="B39" s="72"/>
      <c r="C39" s="73" t="s">
        <v>135</v>
      </c>
      <c r="D39" s="74"/>
      <c r="E39" s="74"/>
      <c r="F39" s="74"/>
      <c r="G39" s="74"/>
      <c r="H39" s="74"/>
      <c r="I39" s="8" t="s">
        <v>96</v>
      </c>
      <c r="J39" s="3">
        <v>473</v>
      </c>
      <c r="K39" s="6">
        <v>946</v>
      </c>
      <c r="L39" s="14">
        <v>2</v>
      </c>
    </row>
    <row r="40" spans="1:12" ht="15" customHeight="1" x14ac:dyDescent="0.25">
      <c r="A40" s="72">
        <v>39</v>
      </c>
      <c r="B40" s="72"/>
      <c r="C40" s="73" t="s">
        <v>136</v>
      </c>
      <c r="D40" s="74"/>
      <c r="E40" s="74"/>
      <c r="F40" s="74"/>
      <c r="G40" s="74"/>
      <c r="H40" s="74"/>
      <c r="I40" s="8" t="s">
        <v>96</v>
      </c>
      <c r="J40" s="3">
        <v>980</v>
      </c>
      <c r="K40" s="6">
        <v>490</v>
      </c>
      <c r="L40" s="13">
        <v>0.5</v>
      </c>
    </row>
    <row r="41" spans="1:12" ht="15" customHeight="1" x14ac:dyDescent="0.25">
      <c r="A41" s="72">
        <v>40</v>
      </c>
      <c r="B41" s="72"/>
      <c r="C41" s="73" t="s">
        <v>137</v>
      </c>
      <c r="D41" s="74"/>
      <c r="E41" s="74"/>
      <c r="F41" s="74"/>
      <c r="G41" s="74"/>
      <c r="H41" s="74"/>
      <c r="I41" s="8" t="s">
        <v>96</v>
      </c>
      <c r="J41" s="3">
        <v>186</v>
      </c>
      <c r="K41" s="6">
        <v>576.6</v>
      </c>
      <c r="L41" s="13">
        <v>3.1</v>
      </c>
    </row>
    <row r="42" spans="1:12" ht="15" customHeight="1" x14ac:dyDescent="0.25">
      <c r="A42" s="72">
        <v>41</v>
      </c>
      <c r="B42" s="72"/>
      <c r="C42" s="73" t="s">
        <v>138</v>
      </c>
      <c r="D42" s="74"/>
      <c r="E42" s="74"/>
      <c r="F42" s="74"/>
      <c r="G42" s="74"/>
      <c r="H42" s="74"/>
      <c r="I42" s="8" t="s">
        <v>96</v>
      </c>
      <c r="J42" s="3">
        <v>65</v>
      </c>
      <c r="K42" s="6">
        <v>65</v>
      </c>
      <c r="L42" s="14">
        <v>1</v>
      </c>
    </row>
    <row r="43" spans="1:12" ht="15" customHeight="1" x14ac:dyDescent="0.25">
      <c r="A43" s="72">
        <v>42</v>
      </c>
      <c r="B43" s="72"/>
      <c r="C43" s="73" t="s">
        <v>139</v>
      </c>
      <c r="D43" s="74"/>
      <c r="E43" s="74"/>
      <c r="F43" s="74"/>
      <c r="G43" s="74"/>
      <c r="H43" s="74"/>
      <c r="I43" s="8" t="s">
        <v>96</v>
      </c>
      <c r="J43" s="4">
        <v>7200</v>
      </c>
      <c r="K43" s="7">
        <v>14400</v>
      </c>
      <c r="L43" s="14">
        <v>2</v>
      </c>
    </row>
    <row r="44" spans="1:12" ht="15" customHeight="1" x14ac:dyDescent="0.25">
      <c r="A44" s="72">
        <v>43</v>
      </c>
      <c r="B44" s="72"/>
      <c r="C44" s="73" t="s">
        <v>140</v>
      </c>
      <c r="D44" s="74"/>
      <c r="E44" s="74"/>
      <c r="F44" s="74"/>
      <c r="G44" s="74"/>
      <c r="H44" s="74"/>
      <c r="I44" s="8" t="s">
        <v>96</v>
      </c>
      <c r="J44" s="4">
        <v>2400</v>
      </c>
      <c r="K44" s="7">
        <v>2400</v>
      </c>
      <c r="L44" s="14">
        <v>1</v>
      </c>
    </row>
    <row r="45" spans="1:12" ht="15" customHeight="1" x14ac:dyDescent="0.25">
      <c r="A45" s="72">
        <v>44</v>
      </c>
      <c r="B45" s="72"/>
      <c r="C45" s="73" t="s">
        <v>141</v>
      </c>
      <c r="D45" s="74"/>
      <c r="E45" s="74"/>
      <c r="F45" s="74"/>
      <c r="G45" s="74"/>
      <c r="H45" s="74"/>
      <c r="I45" s="8" t="s">
        <v>96</v>
      </c>
      <c r="J45" s="4">
        <v>1800</v>
      </c>
      <c r="K45" s="7">
        <v>14400</v>
      </c>
      <c r="L45" s="14">
        <v>8</v>
      </c>
    </row>
    <row r="46" spans="1:12" ht="15" customHeight="1" x14ac:dyDescent="0.25">
      <c r="A46" s="72">
        <v>45</v>
      </c>
      <c r="B46" s="72"/>
      <c r="C46" s="73" t="s">
        <v>142</v>
      </c>
      <c r="D46" s="74"/>
      <c r="E46" s="74"/>
      <c r="F46" s="74"/>
      <c r="G46" s="74"/>
      <c r="H46" s="74"/>
      <c r="I46" s="8" t="s">
        <v>96</v>
      </c>
      <c r="J46" s="4">
        <v>14813</v>
      </c>
      <c r="K46" s="7">
        <v>2962.6</v>
      </c>
      <c r="L46" s="13">
        <v>0.2</v>
      </c>
    </row>
    <row r="47" spans="1:12" ht="15" customHeight="1" x14ac:dyDescent="0.25">
      <c r="A47" s="72">
        <v>46</v>
      </c>
      <c r="B47" s="72"/>
      <c r="C47" s="73" t="s">
        <v>143</v>
      </c>
      <c r="D47" s="74"/>
      <c r="E47" s="74"/>
      <c r="F47" s="74"/>
      <c r="G47" s="74"/>
      <c r="H47" s="74"/>
      <c r="I47" s="8" t="s">
        <v>96</v>
      </c>
      <c r="J47" s="3">
        <v>600</v>
      </c>
      <c r="K47" s="6">
        <v>180</v>
      </c>
      <c r="L47" s="13">
        <v>0.3</v>
      </c>
    </row>
    <row r="48" spans="1:12" ht="15" customHeight="1" x14ac:dyDescent="0.25">
      <c r="A48" s="72">
        <v>47</v>
      </c>
      <c r="B48" s="72"/>
      <c r="C48" s="73" t="s">
        <v>144</v>
      </c>
      <c r="D48" s="74"/>
      <c r="E48" s="74"/>
      <c r="F48" s="74"/>
      <c r="G48" s="74"/>
      <c r="H48" s="74"/>
      <c r="I48" s="8" t="s">
        <v>96</v>
      </c>
      <c r="J48" s="4">
        <v>1300</v>
      </c>
      <c r="K48" s="6">
        <v>780</v>
      </c>
      <c r="L48" s="13">
        <v>0.6</v>
      </c>
    </row>
    <row r="49" spans="1:12" ht="15" customHeight="1" x14ac:dyDescent="0.25">
      <c r="A49" s="72">
        <v>48</v>
      </c>
      <c r="B49" s="72"/>
      <c r="C49" s="73" t="s">
        <v>145</v>
      </c>
      <c r="D49" s="74"/>
      <c r="E49" s="74"/>
      <c r="F49" s="74"/>
      <c r="G49" s="74"/>
      <c r="H49" s="74"/>
      <c r="I49" s="8" t="s">
        <v>96</v>
      </c>
      <c r="J49" s="3">
        <v>800</v>
      </c>
      <c r="K49" s="6">
        <v>320</v>
      </c>
      <c r="L49" s="13">
        <v>0.4</v>
      </c>
    </row>
    <row r="50" spans="1:12" ht="15" customHeight="1" x14ac:dyDescent="0.25">
      <c r="A50" s="72">
        <v>49</v>
      </c>
      <c r="B50" s="72"/>
      <c r="C50" s="73" t="s">
        <v>146</v>
      </c>
      <c r="D50" s="74"/>
      <c r="E50" s="74"/>
      <c r="F50" s="74"/>
      <c r="G50" s="74"/>
      <c r="H50" s="74"/>
      <c r="I50" s="8" t="s">
        <v>96</v>
      </c>
      <c r="J50" s="4">
        <v>99645</v>
      </c>
      <c r="K50" s="7">
        <v>9964.5</v>
      </c>
      <c r="L50" s="13">
        <v>0.1</v>
      </c>
    </row>
    <row r="51" spans="1:12" ht="15" customHeight="1" x14ac:dyDescent="0.25">
      <c r="A51" s="72">
        <v>50</v>
      </c>
      <c r="B51" s="72"/>
      <c r="C51" s="73" t="s">
        <v>147</v>
      </c>
      <c r="D51" s="74"/>
      <c r="E51" s="74"/>
      <c r="F51" s="74"/>
      <c r="G51" s="74"/>
      <c r="H51" s="74"/>
      <c r="I51" s="8" t="s">
        <v>96</v>
      </c>
      <c r="J51" s="4">
        <v>120000</v>
      </c>
      <c r="K51" s="7">
        <v>12000</v>
      </c>
      <c r="L51" s="13">
        <v>0.1</v>
      </c>
    </row>
    <row r="52" spans="1:12" ht="15" customHeight="1" x14ac:dyDescent="0.25">
      <c r="A52" s="72">
        <v>51</v>
      </c>
      <c r="B52" s="72"/>
      <c r="C52" s="73" t="s">
        <v>148</v>
      </c>
      <c r="D52" s="74"/>
      <c r="E52" s="74"/>
      <c r="F52" s="74"/>
      <c r="G52" s="74"/>
      <c r="H52" s="74"/>
      <c r="I52" s="8" t="s">
        <v>96</v>
      </c>
      <c r="J52" s="4">
        <v>1000</v>
      </c>
      <c r="K52" s="7">
        <v>1000</v>
      </c>
      <c r="L52" s="14">
        <v>1</v>
      </c>
    </row>
    <row r="53" spans="1:12" ht="15" customHeight="1" x14ac:dyDescent="0.25">
      <c r="A53" s="72">
        <v>52</v>
      </c>
      <c r="B53" s="72"/>
      <c r="C53" s="73" t="s">
        <v>149</v>
      </c>
      <c r="D53" s="74"/>
      <c r="E53" s="74"/>
      <c r="F53" s="74"/>
      <c r="G53" s="74"/>
      <c r="H53" s="74"/>
      <c r="I53" s="8" t="s">
        <v>96</v>
      </c>
      <c r="J53" s="3">
        <v>294</v>
      </c>
      <c r="K53" s="6">
        <v>294</v>
      </c>
      <c r="L53" s="14">
        <v>1</v>
      </c>
    </row>
    <row r="54" spans="1:12" ht="15" customHeight="1" x14ac:dyDescent="0.25">
      <c r="A54" s="72">
        <v>53</v>
      </c>
      <c r="B54" s="72"/>
      <c r="C54" s="73" t="s">
        <v>150</v>
      </c>
      <c r="D54" s="74"/>
      <c r="E54" s="74"/>
      <c r="F54" s="74"/>
      <c r="G54" s="74"/>
      <c r="H54" s="74"/>
      <c r="I54" s="8" t="s">
        <v>96</v>
      </c>
      <c r="J54" s="3">
        <v>937</v>
      </c>
      <c r="K54" s="6">
        <v>468.5</v>
      </c>
      <c r="L54" s="13">
        <v>0.5</v>
      </c>
    </row>
    <row r="55" spans="1:12" ht="15" customHeight="1" x14ac:dyDescent="0.25">
      <c r="A55" s="72">
        <v>54</v>
      </c>
      <c r="B55" s="72"/>
      <c r="C55" s="73" t="s">
        <v>151</v>
      </c>
      <c r="D55" s="74"/>
      <c r="E55" s="74"/>
      <c r="F55" s="74"/>
      <c r="G55" s="74"/>
      <c r="H55" s="74"/>
      <c r="I55" s="8" t="s">
        <v>96</v>
      </c>
      <c r="J55" s="3">
        <v>200</v>
      </c>
      <c r="K55" s="6">
        <v>400</v>
      </c>
      <c r="L55" s="14">
        <v>2</v>
      </c>
    </row>
    <row r="56" spans="1:12" ht="15" customHeight="1" x14ac:dyDescent="0.25">
      <c r="A56" s="72">
        <v>55</v>
      </c>
      <c r="B56" s="72"/>
      <c r="C56" s="73" t="s">
        <v>152</v>
      </c>
      <c r="D56" s="74"/>
      <c r="E56" s="74"/>
      <c r="F56" s="74"/>
      <c r="G56" s="74"/>
      <c r="H56" s="74"/>
      <c r="I56" s="8" t="s">
        <v>96</v>
      </c>
      <c r="J56" s="3">
        <v>536</v>
      </c>
      <c r="K56" s="6">
        <v>536</v>
      </c>
      <c r="L56" s="14">
        <v>1</v>
      </c>
    </row>
    <row r="57" spans="1:12" ht="15" customHeight="1" x14ac:dyDescent="0.25">
      <c r="A57" s="72">
        <v>56</v>
      </c>
      <c r="B57" s="72"/>
      <c r="C57" s="73" t="s">
        <v>153</v>
      </c>
      <c r="D57" s="74"/>
      <c r="E57" s="74"/>
      <c r="F57" s="74"/>
      <c r="G57" s="74"/>
      <c r="H57" s="74"/>
      <c r="I57" s="8" t="s">
        <v>96</v>
      </c>
      <c r="J57" s="4">
        <v>200000</v>
      </c>
      <c r="K57" s="7">
        <v>20000</v>
      </c>
      <c r="L57" s="13">
        <v>0.1</v>
      </c>
    </row>
    <row r="58" spans="1:12" ht="15" customHeight="1" x14ac:dyDescent="0.25">
      <c r="A58" s="72">
        <v>57</v>
      </c>
      <c r="B58" s="72"/>
      <c r="C58" s="73" t="s">
        <v>154</v>
      </c>
      <c r="D58" s="74"/>
      <c r="E58" s="74"/>
      <c r="F58" s="74"/>
      <c r="G58" s="74"/>
      <c r="H58" s="74"/>
      <c r="I58" s="8" t="s">
        <v>96</v>
      </c>
      <c r="J58" s="3">
        <v>400</v>
      </c>
      <c r="K58" s="6">
        <v>400</v>
      </c>
      <c r="L58" s="14">
        <v>1</v>
      </c>
    </row>
    <row r="59" spans="1:12" ht="15" customHeight="1" x14ac:dyDescent="0.25">
      <c r="A59" s="72">
        <v>58</v>
      </c>
      <c r="B59" s="72"/>
      <c r="C59" s="73" t="s">
        <v>155</v>
      </c>
      <c r="D59" s="74"/>
      <c r="E59" s="74"/>
      <c r="F59" s="74"/>
      <c r="G59" s="74"/>
      <c r="H59" s="74"/>
      <c r="I59" s="8" t="s">
        <v>117</v>
      </c>
      <c r="J59" s="3">
        <v>830</v>
      </c>
      <c r="K59" s="7">
        <v>4150</v>
      </c>
      <c r="L59" s="14">
        <v>5</v>
      </c>
    </row>
    <row r="60" spans="1:12" ht="15" customHeight="1" x14ac:dyDescent="0.25">
      <c r="A60" s="72">
        <v>59</v>
      </c>
      <c r="B60" s="72"/>
      <c r="C60" s="73" t="s">
        <v>156</v>
      </c>
      <c r="D60" s="74"/>
      <c r="E60" s="74"/>
      <c r="F60" s="74"/>
      <c r="G60" s="74"/>
      <c r="H60" s="74"/>
      <c r="I60" s="8" t="s">
        <v>96</v>
      </c>
      <c r="J60" s="3">
        <v>250</v>
      </c>
      <c r="K60" s="6">
        <v>250</v>
      </c>
      <c r="L60" s="14">
        <v>1</v>
      </c>
    </row>
    <row r="61" spans="1:12" ht="15" customHeight="1" x14ac:dyDescent="0.25">
      <c r="A61" s="72">
        <v>60</v>
      </c>
      <c r="B61" s="72"/>
      <c r="C61" s="73" t="s">
        <v>157</v>
      </c>
      <c r="D61" s="74"/>
      <c r="E61" s="74"/>
      <c r="F61" s="74"/>
      <c r="G61" s="74"/>
      <c r="H61" s="74"/>
      <c r="I61" s="8" t="s">
        <v>96</v>
      </c>
      <c r="J61" s="3">
        <v>250</v>
      </c>
      <c r="K61" s="6">
        <v>350</v>
      </c>
      <c r="L61" s="13">
        <v>1.4</v>
      </c>
    </row>
    <row r="62" spans="1:12" ht="15" customHeight="1" x14ac:dyDescent="0.25">
      <c r="A62" s="72">
        <v>61</v>
      </c>
      <c r="B62" s="72"/>
      <c r="C62" s="73" t="s">
        <v>158</v>
      </c>
      <c r="D62" s="74"/>
      <c r="E62" s="74"/>
      <c r="F62" s="74"/>
      <c r="G62" s="74"/>
      <c r="H62" s="74"/>
      <c r="I62" s="8" t="s">
        <v>159</v>
      </c>
      <c r="J62" s="4">
        <v>1979</v>
      </c>
      <c r="K62" s="7">
        <v>1979</v>
      </c>
      <c r="L62" s="14">
        <v>1</v>
      </c>
    </row>
    <row r="63" spans="1:12" ht="15" customHeight="1" x14ac:dyDescent="0.25">
      <c r="A63" s="72">
        <v>62</v>
      </c>
      <c r="B63" s="72"/>
      <c r="C63" s="73" t="s">
        <v>160</v>
      </c>
      <c r="D63" s="74"/>
      <c r="E63" s="74"/>
      <c r="F63" s="74"/>
      <c r="G63" s="74"/>
      <c r="H63" s="74"/>
      <c r="I63" s="8" t="s">
        <v>96</v>
      </c>
      <c r="J63" s="3">
        <v>354</v>
      </c>
      <c r="K63" s="7">
        <v>1062</v>
      </c>
      <c r="L63" s="14">
        <v>3</v>
      </c>
    </row>
    <row r="64" spans="1:12" ht="15" customHeight="1" x14ac:dyDescent="0.25">
      <c r="A64" s="72">
        <v>63</v>
      </c>
      <c r="B64" s="72"/>
      <c r="C64" s="73" t="s">
        <v>161</v>
      </c>
      <c r="D64" s="74"/>
      <c r="E64" s="74"/>
      <c r="F64" s="74"/>
      <c r="G64" s="74"/>
      <c r="H64" s="74"/>
      <c r="I64" s="8" t="s">
        <v>159</v>
      </c>
      <c r="J64" s="4">
        <v>1199</v>
      </c>
      <c r="K64" s="7">
        <v>1199</v>
      </c>
      <c r="L64" s="14">
        <v>1</v>
      </c>
    </row>
    <row r="65" spans="1:12" ht="15" customHeight="1" x14ac:dyDescent="0.25">
      <c r="A65" s="72">
        <v>64</v>
      </c>
      <c r="B65" s="72"/>
      <c r="C65" s="73" t="s">
        <v>162</v>
      </c>
      <c r="D65" s="74"/>
      <c r="E65" s="74"/>
      <c r="F65" s="74"/>
      <c r="G65" s="74"/>
      <c r="H65" s="74"/>
      <c r="I65" s="8" t="s">
        <v>96</v>
      </c>
      <c r="J65" s="3">
        <v>553</v>
      </c>
      <c r="K65" s="7">
        <v>1106</v>
      </c>
      <c r="L65" s="14">
        <v>2</v>
      </c>
    </row>
    <row r="66" spans="1:12" ht="15" customHeight="1" x14ac:dyDescent="0.25">
      <c r="A66" s="72">
        <v>65</v>
      </c>
      <c r="B66" s="72"/>
      <c r="C66" s="73" t="s">
        <v>163</v>
      </c>
      <c r="D66" s="74"/>
      <c r="E66" s="74"/>
      <c r="F66" s="74"/>
      <c r="G66" s="74"/>
      <c r="H66" s="74"/>
      <c r="I66" s="8" t="s">
        <v>96</v>
      </c>
      <c r="J66" s="3">
        <v>215</v>
      </c>
      <c r="K66" s="7">
        <v>22360</v>
      </c>
      <c r="L66" s="14">
        <v>104</v>
      </c>
    </row>
    <row r="67" spans="1:12" ht="15" customHeight="1" x14ac:dyDescent="0.25">
      <c r="A67" s="72">
        <v>66</v>
      </c>
      <c r="B67" s="72"/>
      <c r="C67" s="73" t="s">
        <v>164</v>
      </c>
      <c r="D67" s="74"/>
      <c r="E67" s="74"/>
      <c r="F67" s="74"/>
      <c r="G67" s="74"/>
      <c r="H67" s="74"/>
      <c r="I67" s="8" t="s">
        <v>96</v>
      </c>
      <c r="J67" s="3">
        <v>176</v>
      </c>
      <c r="K67" s="6">
        <v>211.2</v>
      </c>
      <c r="L67" s="13">
        <v>1.2</v>
      </c>
    </row>
    <row r="68" spans="1:12" ht="15" customHeight="1" x14ac:dyDescent="0.25">
      <c r="A68" s="72">
        <v>67</v>
      </c>
      <c r="B68" s="72"/>
      <c r="C68" s="73" t="s">
        <v>165</v>
      </c>
      <c r="D68" s="74"/>
      <c r="E68" s="74"/>
      <c r="F68" s="74"/>
      <c r="G68" s="74"/>
      <c r="H68" s="74"/>
      <c r="I68" s="8" t="s">
        <v>96</v>
      </c>
      <c r="J68" s="3">
        <v>677</v>
      </c>
      <c r="K68" s="7">
        <v>1354</v>
      </c>
      <c r="L68" s="14">
        <v>2</v>
      </c>
    </row>
    <row r="69" spans="1:12" ht="15" customHeight="1" x14ac:dyDescent="0.25">
      <c r="A69" s="72">
        <v>68</v>
      </c>
      <c r="B69" s="72"/>
      <c r="C69" s="73" t="s">
        <v>166</v>
      </c>
      <c r="D69" s="74"/>
      <c r="E69" s="74"/>
      <c r="F69" s="74"/>
      <c r="G69" s="74"/>
      <c r="H69" s="74"/>
      <c r="I69" s="8" t="s">
        <v>96</v>
      </c>
      <c r="J69" s="3">
        <v>690</v>
      </c>
      <c r="K69" s="7">
        <v>10350</v>
      </c>
      <c r="L69" s="14">
        <v>15</v>
      </c>
    </row>
    <row r="70" spans="1:12" ht="15" customHeight="1" x14ac:dyDescent="0.25">
      <c r="A70" s="72">
        <v>69</v>
      </c>
      <c r="B70" s="72"/>
      <c r="C70" s="73" t="s">
        <v>167</v>
      </c>
      <c r="D70" s="74"/>
      <c r="E70" s="74"/>
      <c r="F70" s="74"/>
      <c r="G70" s="74"/>
      <c r="H70" s="74"/>
      <c r="I70" s="8" t="s">
        <v>96</v>
      </c>
      <c r="J70" s="3">
        <v>614</v>
      </c>
      <c r="K70" s="7">
        <v>4912</v>
      </c>
      <c r="L70" s="14">
        <v>8</v>
      </c>
    </row>
    <row r="71" spans="1:12" ht="15" customHeight="1" x14ac:dyDescent="0.25">
      <c r="A71" s="72">
        <v>70</v>
      </c>
      <c r="B71" s="72"/>
      <c r="C71" s="73" t="s">
        <v>168</v>
      </c>
      <c r="D71" s="74"/>
      <c r="E71" s="74"/>
      <c r="F71" s="74"/>
      <c r="G71" s="74"/>
      <c r="H71" s="74"/>
      <c r="I71" s="8" t="s">
        <v>96</v>
      </c>
      <c r="J71" s="3">
        <v>737</v>
      </c>
      <c r="K71" s="7">
        <v>1179.2</v>
      </c>
      <c r="L71" s="13">
        <v>1.6</v>
      </c>
    </row>
    <row r="72" spans="1:12" ht="15" customHeight="1" x14ac:dyDescent="0.25">
      <c r="A72" s="72">
        <v>71</v>
      </c>
      <c r="B72" s="72"/>
      <c r="C72" s="73" t="s">
        <v>169</v>
      </c>
      <c r="D72" s="74"/>
      <c r="E72" s="74"/>
      <c r="F72" s="74"/>
      <c r="G72" s="74"/>
      <c r="H72" s="74"/>
      <c r="I72" s="8" t="s">
        <v>96</v>
      </c>
      <c r="J72" s="3">
        <v>600</v>
      </c>
      <c r="K72" s="6">
        <v>660</v>
      </c>
      <c r="L72" s="13">
        <v>1.1000000000000001</v>
      </c>
    </row>
    <row r="73" spans="1:12" ht="15" customHeight="1" x14ac:dyDescent="0.25">
      <c r="A73" s="72">
        <v>72</v>
      </c>
      <c r="B73" s="72"/>
      <c r="C73" s="73" t="s">
        <v>170</v>
      </c>
      <c r="D73" s="74"/>
      <c r="E73" s="74"/>
      <c r="F73" s="74"/>
      <c r="G73" s="74"/>
      <c r="H73" s="74"/>
      <c r="I73" s="8" t="s">
        <v>96</v>
      </c>
      <c r="J73" s="4">
        <v>29000</v>
      </c>
      <c r="K73" s="6">
        <v>725</v>
      </c>
      <c r="L73" s="16">
        <v>2.5000000000000001E-2</v>
      </c>
    </row>
    <row r="74" spans="1:12" ht="15" customHeight="1" x14ac:dyDescent="0.25">
      <c r="A74" s="72">
        <v>73</v>
      </c>
      <c r="B74" s="72"/>
      <c r="C74" s="73" t="s">
        <v>171</v>
      </c>
      <c r="D74" s="74"/>
      <c r="E74" s="74"/>
      <c r="F74" s="74"/>
      <c r="G74" s="74"/>
      <c r="H74" s="74"/>
      <c r="I74" s="8" t="s">
        <v>96</v>
      </c>
      <c r="J74" s="4">
        <v>110000</v>
      </c>
      <c r="K74" s="7">
        <v>1100</v>
      </c>
      <c r="L74" s="15">
        <v>0.01</v>
      </c>
    </row>
    <row r="75" spans="1:12" ht="15" customHeight="1" x14ac:dyDescent="0.25">
      <c r="A75" s="72">
        <v>74</v>
      </c>
      <c r="B75" s="72"/>
      <c r="C75" s="73" t="s">
        <v>172</v>
      </c>
      <c r="D75" s="74"/>
      <c r="E75" s="74"/>
      <c r="F75" s="74"/>
      <c r="G75" s="74"/>
      <c r="H75" s="74"/>
      <c r="I75" s="8" t="s">
        <v>96</v>
      </c>
      <c r="J75" s="4">
        <v>40600</v>
      </c>
      <c r="K75" s="7">
        <v>1015</v>
      </c>
      <c r="L75" s="16">
        <v>2.5000000000000001E-2</v>
      </c>
    </row>
    <row r="76" spans="1:12" ht="15" customHeight="1" x14ac:dyDescent="0.25">
      <c r="A76" s="72">
        <v>75</v>
      </c>
      <c r="B76" s="72"/>
      <c r="C76" s="73" t="s">
        <v>173</v>
      </c>
      <c r="D76" s="74"/>
      <c r="E76" s="74"/>
      <c r="F76" s="74"/>
      <c r="G76" s="74"/>
      <c r="H76" s="74"/>
      <c r="I76" s="8" t="s">
        <v>96</v>
      </c>
      <c r="J76" s="4">
        <v>33206</v>
      </c>
      <c r="K76" s="7">
        <v>3320.6</v>
      </c>
      <c r="L76" s="13">
        <v>0.1</v>
      </c>
    </row>
    <row r="77" spans="1:12" ht="15" customHeight="1" x14ac:dyDescent="0.25">
      <c r="A77" s="72">
        <v>76</v>
      </c>
      <c r="B77" s="72"/>
      <c r="C77" s="73" t="s">
        <v>174</v>
      </c>
      <c r="D77" s="74"/>
      <c r="E77" s="74"/>
      <c r="F77" s="74"/>
      <c r="G77" s="74"/>
      <c r="H77" s="74"/>
      <c r="I77" s="8" t="s">
        <v>96</v>
      </c>
      <c r="J77" s="4">
        <v>37700</v>
      </c>
      <c r="K77" s="7">
        <v>1131</v>
      </c>
      <c r="L77" s="15">
        <v>0.03</v>
      </c>
    </row>
    <row r="78" spans="1:12" ht="15" customHeight="1" x14ac:dyDescent="0.25">
      <c r="A78" s="72">
        <v>77</v>
      </c>
      <c r="B78" s="72"/>
      <c r="C78" s="73" t="s">
        <v>175</v>
      </c>
      <c r="D78" s="74"/>
      <c r="E78" s="74"/>
      <c r="F78" s="74"/>
      <c r="G78" s="74"/>
      <c r="H78" s="74"/>
      <c r="I78" s="8" t="s">
        <v>96</v>
      </c>
      <c r="J78" s="4">
        <v>1170</v>
      </c>
      <c r="K78" s="7">
        <v>3510</v>
      </c>
      <c r="L78" s="14">
        <v>3</v>
      </c>
    </row>
    <row r="79" spans="1:12" ht="15" customHeight="1" x14ac:dyDescent="0.25">
      <c r="A79" s="72">
        <v>78</v>
      </c>
      <c r="B79" s="72"/>
      <c r="C79" s="73" t="s">
        <v>176</v>
      </c>
      <c r="D79" s="74"/>
      <c r="E79" s="74"/>
      <c r="F79" s="74"/>
      <c r="G79" s="74"/>
      <c r="H79" s="74"/>
      <c r="I79" s="8" t="s">
        <v>96</v>
      </c>
      <c r="J79" s="4">
        <v>23200</v>
      </c>
      <c r="K79" s="6">
        <v>812</v>
      </c>
      <c r="L79" s="16">
        <v>3.5000000000000003E-2</v>
      </c>
    </row>
    <row r="80" spans="1:12" ht="15" customHeight="1" x14ac:dyDescent="0.25">
      <c r="A80" s="72">
        <v>79</v>
      </c>
      <c r="B80" s="72"/>
      <c r="C80" s="73" t="s">
        <v>177</v>
      </c>
      <c r="D80" s="74"/>
      <c r="E80" s="74"/>
      <c r="F80" s="74"/>
      <c r="G80" s="74"/>
      <c r="H80" s="74"/>
      <c r="I80" s="8" t="s">
        <v>96</v>
      </c>
      <c r="J80" s="4">
        <v>14622</v>
      </c>
      <c r="K80" s="6">
        <v>146.22</v>
      </c>
      <c r="L80" s="15">
        <v>0.01</v>
      </c>
    </row>
    <row r="81" spans="1:12" ht="15" customHeight="1" x14ac:dyDescent="0.25">
      <c r="A81" s="72">
        <v>80</v>
      </c>
      <c r="B81" s="72"/>
      <c r="C81" s="73" t="s">
        <v>178</v>
      </c>
      <c r="D81" s="74"/>
      <c r="E81" s="74"/>
      <c r="F81" s="74"/>
      <c r="G81" s="74"/>
      <c r="H81" s="74"/>
      <c r="I81" s="8" t="s">
        <v>96</v>
      </c>
      <c r="J81" s="4">
        <v>14000</v>
      </c>
      <c r="K81" s="6">
        <v>140</v>
      </c>
      <c r="L81" s="15">
        <v>0.01</v>
      </c>
    </row>
    <row r="82" spans="1:12" ht="15" customHeight="1" x14ac:dyDescent="0.25">
      <c r="A82" s="72">
        <v>81</v>
      </c>
      <c r="B82" s="72"/>
      <c r="C82" s="73" t="s">
        <v>179</v>
      </c>
      <c r="D82" s="74"/>
      <c r="E82" s="74"/>
      <c r="F82" s="74"/>
      <c r="G82" s="74"/>
      <c r="H82" s="74"/>
      <c r="I82" s="8" t="s">
        <v>96</v>
      </c>
      <c r="J82" s="4">
        <v>60607</v>
      </c>
      <c r="K82" s="6">
        <v>909.11</v>
      </c>
      <c r="L82" s="16">
        <v>1.4999999999999999E-2</v>
      </c>
    </row>
    <row r="83" spans="1:12" ht="15" customHeight="1" x14ac:dyDescent="0.25">
      <c r="A83" s="72">
        <v>82</v>
      </c>
      <c r="B83" s="72"/>
      <c r="C83" s="73" t="s">
        <v>180</v>
      </c>
      <c r="D83" s="74"/>
      <c r="E83" s="74"/>
      <c r="F83" s="74"/>
      <c r="G83" s="74"/>
      <c r="H83" s="74"/>
      <c r="I83" s="8" t="s">
        <v>96</v>
      </c>
      <c r="J83" s="4">
        <v>15522</v>
      </c>
      <c r="K83" s="6">
        <v>388.05</v>
      </c>
      <c r="L83" s="16">
        <v>2.5000000000000001E-2</v>
      </c>
    </row>
    <row r="84" spans="1:12" ht="15" customHeight="1" x14ac:dyDescent="0.25">
      <c r="A84" s="72">
        <v>83</v>
      </c>
      <c r="B84" s="72"/>
      <c r="C84" s="73" t="s">
        <v>181</v>
      </c>
      <c r="D84" s="74"/>
      <c r="E84" s="74"/>
      <c r="F84" s="74"/>
      <c r="G84" s="74"/>
      <c r="H84" s="74"/>
      <c r="I84" s="8" t="s">
        <v>96</v>
      </c>
      <c r="J84" s="4">
        <v>20300</v>
      </c>
      <c r="K84" s="7">
        <v>1015</v>
      </c>
      <c r="L84" s="15">
        <v>0.05</v>
      </c>
    </row>
    <row r="85" spans="1:12" ht="15" customHeight="1" x14ac:dyDescent="0.25">
      <c r="A85" s="72">
        <v>84</v>
      </c>
      <c r="B85" s="72"/>
      <c r="C85" s="73" t="s">
        <v>182</v>
      </c>
      <c r="D85" s="74"/>
      <c r="E85" s="74"/>
      <c r="F85" s="74"/>
      <c r="G85" s="74"/>
      <c r="H85" s="74"/>
      <c r="I85" s="8" t="s">
        <v>96</v>
      </c>
      <c r="J85" s="4">
        <v>5429</v>
      </c>
      <c r="K85" s="6">
        <v>135.72999999999999</v>
      </c>
      <c r="L85" s="16">
        <v>2.5000000000000001E-2</v>
      </c>
    </row>
  </sheetData>
  <mergeCells count="170">
    <mergeCell ref="A85:B85"/>
    <mergeCell ref="C85:H85"/>
    <mergeCell ref="A84:B84"/>
    <mergeCell ref="C84:H84"/>
    <mergeCell ref="A83:B83"/>
    <mergeCell ref="C83:H83"/>
    <mergeCell ref="A82:B82"/>
    <mergeCell ref="C82:H82"/>
    <mergeCell ref="A81:B81"/>
    <mergeCell ref="C81:H81"/>
    <mergeCell ref="A80:B80"/>
    <mergeCell ref="C80:H80"/>
    <mergeCell ref="A79:B79"/>
    <mergeCell ref="C79:H79"/>
    <mergeCell ref="A78:B78"/>
    <mergeCell ref="C78:H78"/>
    <mergeCell ref="A77:B77"/>
    <mergeCell ref="C77:H77"/>
    <mergeCell ref="A76:B76"/>
    <mergeCell ref="C76:H76"/>
    <mergeCell ref="A75:B75"/>
    <mergeCell ref="C75:H75"/>
    <mergeCell ref="A74:B74"/>
    <mergeCell ref="C74:H74"/>
    <mergeCell ref="A73:B73"/>
    <mergeCell ref="C73:H73"/>
    <mergeCell ref="A72:B72"/>
    <mergeCell ref="C72:H72"/>
    <mergeCell ref="A71:B71"/>
    <mergeCell ref="C71:H71"/>
    <mergeCell ref="A70:B70"/>
    <mergeCell ref="C70:H70"/>
    <mergeCell ref="A69:B69"/>
    <mergeCell ref="C69:H69"/>
    <mergeCell ref="A68:B68"/>
    <mergeCell ref="C68:H68"/>
    <mergeCell ref="A67:B67"/>
    <mergeCell ref="C67:H67"/>
    <mergeCell ref="A66:B66"/>
    <mergeCell ref="C66:H66"/>
    <mergeCell ref="A65:B65"/>
    <mergeCell ref="C65:H65"/>
    <mergeCell ref="A64:B64"/>
    <mergeCell ref="C64:H64"/>
    <mergeCell ref="A63:B63"/>
    <mergeCell ref="C63:H63"/>
    <mergeCell ref="A62:B62"/>
    <mergeCell ref="C62:H62"/>
    <mergeCell ref="A61:B61"/>
    <mergeCell ref="C61:H61"/>
    <mergeCell ref="A60:B60"/>
    <mergeCell ref="C60:H60"/>
    <mergeCell ref="A59:B59"/>
    <mergeCell ref="C59:H59"/>
    <mergeCell ref="A58:B58"/>
    <mergeCell ref="C58:H58"/>
    <mergeCell ref="A57:B57"/>
    <mergeCell ref="C57:H57"/>
    <mergeCell ref="A56:B56"/>
    <mergeCell ref="C56:H56"/>
    <mergeCell ref="A55:B55"/>
    <mergeCell ref="C55:H55"/>
    <mergeCell ref="A54:B54"/>
    <mergeCell ref="C54:H54"/>
    <mergeCell ref="A53:B53"/>
    <mergeCell ref="C53:H53"/>
    <mergeCell ref="A52:B52"/>
    <mergeCell ref="C52:H52"/>
    <mergeCell ref="A51:B51"/>
    <mergeCell ref="C51:H51"/>
    <mergeCell ref="A50:B50"/>
    <mergeCell ref="C50:H50"/>
    <mergeCell ref="A49:B49"/>
    <mergeCell ref="C49:H49"/>
    <mergeCell ref="A48:B48"/>
    <mergeCell ref="C48:H48"/>
    <mergeCell ref="A47:B47"/>
    <mergeCell ref="C47:H47"/>
    <mergeCell ref="A46:B46"/>
    <mergeCell ref="C46:H46"/>
    <mergeCell ref="A45:B45"/>
    <mergeCell ref="C45:H45"/>
    <mergeCell ref="A44:B44"/>
    <mergeCell ref="C44:H44"/>
    <mergeCell ref="A43:B43"/>
    <mergeCell ref="C43:H43"/>
    <mergeCell ref="A42:B42"/>
    <mergeCell ref="C42:H42"/>
    <mergeCell ref="A41:B41"/>
    <mergeCell ref="C41:H41"/>
    <mergeCell ref="A40:B40"/>
    <mergeCell ref="C40:H40"/>
    <mergeCell ref="A39:B39"/>
    <mergeCell ref="C39:H39"/>
    <mergeCell ref="A38:B38"/>
    <mergeCell ref="C38:H38"/>
    <mergeCell ref="A37:B37"/>
    <mergeCell ref="C37:H37"/>
    <mergeCell ref="A36:B36"/>
    <mergeCell ref="C36:H36"/>
    <mergeCell ref="A35:B35"/>
    <mergeCell ref="C35:H35"/>
    <mergeCell ref="A34:B34"/>
    <mergeCell ref="C34:H34"/>
    <mergeCell ref="A33:B33"/>
    <mergeCell ref="C33:H33"/>
    <mergeCell ref="A32:B32"/>
    <mergeCell ref="C32:H32"/>
    <mergeCell ref="A31:B31"/>
    <mergeCell ref="C31:H31"/>
    <mergeCell ref="A30:B30"/>
    <mergeCell ref="C30:H30"/>
    <mergeCell ref="A29:B29"/>
    <mergeCell ref="C29:H29"/>
    <mergeCell ref="A28:B28"/>
    <mergeCell ref="C28:H28"/>
    <mergeCell ref="A27:B27"/>
    <mergeCell ref="C27:H27"/>
    <mergeCell ref="A26:B26"/>
    <mergeCell ref="C26:H26"/>
    <mergeCell ref="A25:B25"/>
    <mergeCell ref="C25:H25"/>
    <mergeCell ref="A24:B24"/>
    <mergeCell ref="C24:H24"/>
    <mergeCell ref="A23:B23"/>
    <mergeCell ref="C23:H23"/>
    <mergeCell ref="A22:B22"/>
    <mergeCell ref="C22:H22"/>
    <mergeCell ref="A21:B21"/>
    <mergeCell ref="C21:H21"/>
    <mergeCell ref="A20:B20"/>
    <mergeCell ref="C20:H20"/>
    <mergeCell ref="A19:B19"/>
    <mergeCell ref="C19:H19"/>
    <mergeCell ref="A18:B18"/>
    <mergeCell ref="C18:H18"/>
    <mergeCell ref="A17:B17"/>
    <mergeCell ref="C17:H17"/>
    <mergeCell ref="A16:B16"/>
    <mergeCell ref="C16:H16"/>
    <mergeCell ref="A15:B15"/>
    <mergeCell ref="C15:H15"/>
    <mergeCell ref="A14:B14"/>
    <mergeCell ref="C14:H14"/>
    <mergeCell ref="A13:B13"/>
    <mergeCell ref="C13:H13"/>
    <mergeCell ref="A12:B12"/>
    <mergeCell ref="C12:H12"/>
    <mergeCell ref="A11:B11"/>
    <mergeCell ref="C11:H11"/>
    <mergeCell ref="A10:B10"/>
    <mergeCell ref="C10:H10"/>
    <mergeCell ref="A9:B9"/>
    <mergeCell ref="C9:H9"/>
    <mergeCell ref="A8:B8"/>
    <mergeCell ref="C8:H8"/>
    <mergeCell ref="A7:B7"/>
    <mergeCell ref="C7:H7"/>
    <mergeCell ref="A6:B6"/>
    <mergeCell ref="C6:H6"/>
    <mergeCell ref="A5:B5"/>
    <mergeCell ref="C5:H5"/>
    <mergeCell ref="A4:B4"/>
    <mergeCell ref="C4:H4"/>
    <mergeCell ref="A3:B3"/>
    <mergeCell ref="C3:H3"/>
    <mergeCell ref="A2:B2"/>
    <mergeCell ref="C2:H2"/>
    <mergeCell ref="A1:B1"/>
    <mergeCell ref="C1:H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" sqref="B1:B1048576"/>
    </sheetView>
  </sheetViews>
  <sheetFormatPr defaultRowHeight="15" x14ac:dyDescent="0.25"/>
  <cols>
    <col min="1" max="1" width="108.140625" style="10" customWidth="1"/>
    <col min="2" max="4" width="9.140625" style="1"/>
    <col min="5" max="5" width="10.7109375" style="1" customWidth="1"/>
  </cols>
  <sheetData>
    <row r="1" spans="1:5" ht="15" customHeight="1" x14ac:dyDescent="0.25">
      <c r="A1" s="8" t="s">
        <v>183</v>
      </c>
      <c r="B1" s="11">
        <v>0.5</v>
      </c>
      <c r="C1" s="8" t="s">
        <v>96</v>
      </c>
      <c r="D1" s="4">
        <v>5600</v>
      </c>
      <c r="E1" s="4">
        <v>2800</v>
      </c>
    </row>
    <row r="2" spans="1:5" ht="15" customHeight="1" x14ac:dyDescent="0.25">
      <c r="A2" s="8" t="s">
        <v>184</v>
      </c>
      <c r="B2" s="3">
        <v>0.25</v>
      </c>
      <c r="C2" s="8" t="s">
        <v>96</v>
      </c>
      <c r="D2" s="4">
        <v>5600</v>
      </c>
      <c r="E2" s="4">
        <v>1400</v>
      </c>
    </row>
    <row r="3" spans="1:5" ht="15" customHeight="1" x14ac:dyDescent="0.25">
      <c r="A3" s="8" t="s">
        <v>185</v>
      </c>
      <c r="B3" s="12">
        <v>5</v>
      </c>
      <c r="C3" s="8" t="s">
        <v>96</v>
      </c>
      <c r="D3" s="4">
        <v>5500</v>
      </c>
      <c r="E3" s="4">
        <v>27500</v>
      </c>
    </row>
    <row r="4" spans="1:5" ht="15" customHeight="1" x14ac:dyDescent="0.25">
      <c r="A4" s="8" t="s">
        <v>186</v>
      </c>
      <c r="B4" s="11">
        <v>0.5</v>
      </c>
      <c r="C4" s="8" t="s">
        <v>96</v>
      </c>
      <c r="D4" s="4">
        <v>15644</v>
      </c>
      <c r="E4" s="4">
        <v>7822</v>
      </c>
    </row>
    <row r="5" spans="1:5" ht="15" customHeight="1" x14ac:dyDescent="0.25">
      <c r="A5" s="8" t="s">
        <v>187</v>
      </c>
      <c r="B5" s="11">
        <v>0.1</v>
      </c>
      <c r="C5" s="8" t="s">
        <v>96</v>
      </c>
      <c r="D5" s="4">
        <v>5950</v>
      </c>
      <c r="E5" s="3">
        <v>595</v>
      </c>
    </row>
    <row r="6" spans="1:5" ht="15" customHeight="1" x14ac:dyDescent="0.25">
      <c r="A6" s="8" t="s">
        <v>188</v>
      </c>
      <c r="B6" s="11">
        <v>0.5</v>
      </c>
      <c r="C6" s="8" t="s">
        <v>96</v>
      </c>
      <c r="D6" s="4">
        <v>26000</v>
      </c>
      <c r="E6" s="4">
        <v>13000</v>
      </c>
    </row>
    <row r="7" spans="1:5" ht="31.5" customHeight="1" x14ac:dyDescent="0.25">
      <c r="A7" s="9" t="s">
        <v>189</v>
      </c>
      <c r="B7" s="12">
        <v>24</v>
      </c>
      <c r="C7" s="8" t="s">
        <v>190</v>
      </c>
      <c r="D7" s="4">
        <v>4900</v>
      </c>
      <c r="E7" s="4">
        <v>117600</v>
      </c>
    </row>
    <row r="8" spans="1:5" ht="15" customHeight="1" x14ac:dyDescent="0.25">
      <c r="A8" s="8" t="s">
        <v>191</v>
      </c>
      <c r="B8" s="12">
        <v>2</v>
      </c>
      <c r="C8" s="8" t="s">
        <v>190</v>
      </c>
      <c r="D8" s="4">
        <v>1200</v>
      </c>
      <c r="E8" s="4">
        <v>2400</v>
      </c>
    </row>
    <row r="9" spans="1:5" ht="15" customHeight="1" x14ac:dyDescent="0.25">
      <c r="A9" s="8" t="s">
        <v>192</v>
      </c>
      <c r="B9" s="11">
        <v>0.2</v>
      </c>
      <c r="C9" s="8" t="s">
        <v>159</v>
      </c>
      <c r="D9" s="3">
        <v>953</v>
      </c>
      <c r="E9" s="3">
        <v>190.6</v>
      </c>
    </row>
    <row r="10" spans="1:5" ht="15" customHeight="1" x14ac:dyDescent="0.25">
      <c r="A10" s="8" t="s">
        <v>193</v>
      </c>
      <c r="B10" s="11">
        <v>0.2</v>
      </c>
      <c r="C10" s="8" t="s">
        <v>96</v>
      </c>
      <c r="D10" s="4">
        <v>2200</v>
      </c>
      <c r="E10" s="3">
        <v>440</v>
      </c>
    </row>
    <row r="11" spans="1:5" ht="15" customHeight="1" x14ac:dyDescent="0.25">
      <c r="A11" s="8" t="s">
        <v>194</v>
      </c>
      <c r="B11" s="12">
        <v>5</v>
      </c>
      <c r="C11" s="8" t="s">
        <v>96</v>
      </c>
      <c r="D11" s="4">
        <v>5440</v>
      </c>
      <c r="E11" s="4">
        <v>27200</v>
      </c>
    </row>
    <row r="12" spans="1:5" ht="15" customHeight="1" x14ac:dyDescent="0.25">
      <c r="A12" s="8" t="s">
        <v>195</v>
      </c>
      <c r="B12" s="12">
        <v>1</v>
      </c>
      <c r="C12" s="8" t="s">
        <v>96</v>
      </c>
      <c r="D12" s="4">
        <v>5270</v>
      </c>
      <c r="E12" s="4">
        <v>5270</v>
      </c>
    </row>
    <row r="13" spans="1:5" ht="15" customHeight="1" x14ac:dyDescent="0.25">
      <c r="A13" s="8" t="s">
        <v>196</v>
      </c>
      <c r="B13" s="3">
        <v>0.25</v>
      </c>
      <c r="C13" s="8" t="s">
        <v>96</v>
      </c>
      <c r="D13" s="4">
        <v>7900</v>
      </c>
      <c r="E13" s="4">
        <v>1975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2025-06-23T09:14:02Z</dcterms:modified>
</cp:coreProperties>
</file>