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двери\установка противопожарных дверей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M9" i="3" l="1"/>
  <c r="M10" i="3"/>
  <c r="M11" i="3"/>
  <c r="M8" i="3"/>
  <c r="J9" i="3" l="1"/>
  <c r="J10" i="3"/>
  <c r="J11" i="3"/>
  <c r="M12" i="3" l="1"/>
  <c r="J8" i="3" l="1"/>
</calcChain>
</file>

<file path=xl/sharedStrings.xml><?xml version="1.0" encoding="utf-8"?>
<sst xmlns="http://schemas.openxmlformats.org/spreadsheetml/2006/main" count="39" uniqueCount="35">
  <si>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</si>
  <si>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</si>
  <si>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</si>
  <si>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</si>
  <si>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</si>
  <si>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</si>
  <si>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</si>
  <si>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</si>
  <si>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</si>
  <si>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</si>
  <si>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</si>
  <si>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</si>
  <si>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</si>
  <si>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</si>
  <si>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</si>
  <si>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</si>
  <si>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</si>
  <si>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r>
      <t xml:space="preserve"> Используемый метод: </t>
    </r>
    <r>
      <rPr>
        <sz val="10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</si>
  <si>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Ведущий специалист по закупкам</t>
  </si>
  <si>
    <t>Дата подготовки обоснования НМЦД 03.06.2025 г.</t>
  </si>
  <si>
    <t>штука</t>
  </si>
  <si>
    <t>Коммерческое предложение №38/2 от 26.05.2025 г.</t>
  </si>
  <si>
    <t>Коммерческое предложение №60 от 21.05.2025 г.</t>
  </si>
  <si>
    <t>Коммерческое предложение №287 от 21.05.2025 г.</t>
  </si>
  <si>
    <t>Установка двери</t>
  </si>
  <si>
    <t>условная единица</t>
  </si>
  <si>
    <t>Противопожарная дверь с доводчиком</t>
  </si>
  <si>
    <t>на поставку и установку противопожарных дверей с доводчиками</t>
  </si>
  <si>
    <t>Принятая цена*</t>
  </si>
  <si>
    <t xml:space="preserve"> *</t>
  </si>
  <si>
    <t>В соответствии с п. 30.2 Положения о закупке в связи с имеющимся объемом  финансового обеспечения на данную закупку заказчиком принято решение при формировании НМЦК принять за основу минимальное предложение потенциального участника закупки равное =226700,00 руб.</t>
  </si>
  <si>
    <t>Предел огнестойкости EI 60. Шагрень белая. Шириной 920 мм и высотой 2020мм. Правая. Внутреннего открывания. Световой просвет в соответствии с нормами эвакуации. Толщина стали полотна и коробки не менее 1,5 мм. Толщина полотна не менее 64 мм. с тремя контурами уплотнения. Герметизация противопожарных дверей термоуплотнительной лентой ЛТСМ-1. Лента состоит из оболочки и терморасширяющегося слоя, предназначена для герметизации противопожарных дверей с целью предотвращения пробоя огня и горючих газов через щели в случае пожара. Ширина не менее 20 мм, толщина не менее 1,6 мм не более 1,8 мм. Гарантированное уплотнение – не менее 3 часов. Утеплитель - негорючая минеральная плита на базальтовой основе. Обналичник шириной не менее 50 мм, на пороге нащельник шириной не менее 20 мм. Тип петель "на подшипнике" в количестве не менее 3 шт. Сторона открывания по согласованию при замере. Замок в соответствии с сертификатом противопожарных норм. Доводчик морозостойкий, цвет белый. Усиление закрывания не менее 120 кг. Точные размеры определяются Исполнителем после проведения контрольных замеров.</t>
  </si>
  <si>
    <t>Предел огнестойкости EI 60. Шагрень белая. Шириной 1020 мм и высотой 2020мм. Правая. Внутреннего открывания. Световой просвет в соответствии с нормами эвакуации. Толщина стали полотна и коробки не менее 1,5 мм. Толщина полотна не менее 64 мм. с тремя контурами уплотнения. Герметизация противопожарных дверей термоуплотнительной лентой ЛТСМ-1. Лента состоит из оболочки и терморасширяющегося слоя, предназначена для герметизации противопожарных дверей с целью предотвращения пробоя огня и горючих газов через щели в случае пожара. Ширина не менее 20 мм, толщина не менее 1,6 мм не более 1,8 мм. Гарантированное уплотнение – не менее 3 часов. Утеплитель - негорючая минеральная плита на базальтовой основе. Обналичник шириной не менее 50 мм, на пороге нащельник шириной не менее 20 мм. Тип петель "на подшипнике" в количестве не менее 3 шт. Сторона открывания по согласованию при замере. Замок в соответствии с сертификатом противопожарных норм. Доводчик морозостойкий, цвет белый. Усиление закрывания не менее 120 кг. Точные размеры определяются Исполнителем после проведения контрольных замеров.</t>
  </si>
  <si>
    <t>Перед установкой противопожарной двери с доводчиком производится демонтаж деревянной двери силами Исполнителя. Установка предполагает расширение проема в кирпичной стене толщиной 500 мм 4 метра погонных, без замены перемычки проема. Крепление коробки проушинами в количестве не менее 6 шт. длиной не менее 200мм. По окончанию работ производится вывоз мусора силами Исполнителя. Количество устанавливаемых дверей – 2 штуки.</t>
  </si>
  <si>
    <t>Перед установкой противопожарной двери с доводчиком производится демонтаж деревянной двери силами Исполнителя. Установка предполагает расширение проема в кирпичной стене толщиной 500 мм 4 метра погонных, без замены перемычки проема. Крепление коробки проушинами в количестве не менее 6 шт. длиной не менее 200мм. Устройство металлических перемычек в стенах зданий и обрамление проема угловой сталью. Уголок горячекатаный марка стали ВСт3кп2, размер 75х75 мм длиной 11 м.п. Сталь полосовая размер ширина 50х6 мм, марка Ст3сп длиной 6 м.п. Огрунтовка металлических поверхностей за один раз: грунтовкой ГФ-021. По окончанию работ производится вывоз мусора силами Исполнителя.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</si>
</sst>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5" customWidth="1"/>
    <col min="2" max="2" width="14" customWidth="1"/>
    <col min="3" max="3" width="28.710937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" customWidth="1"/>
    <col min="9" max="9" width="12.28515625" customWidth="1"/>
    <col min="10" max="10" width="12.5703125" customWidth="1"/>
    <col min="11" max="12" width="9.7109375" customWidth="1"/>
    <col min="13" max="13" width="16.5703125" customWidth="1"/>
    <col min="14" max="16" width="9.140625" style="4"/>
  </cols>
  <sheetData>
    <row r="2" spans="1:16" ht="22.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18" customHeight="1" x14ac:dyDescent="0.2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6" ht="19.5" customHeight="1" x14ac:dyDescent="0.2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6" ht="15.75" customHeight="1" x14ac:dyDescent="0.2">
      <c r="A5" s="24" t="s">
        <v>4</v>
      </c>
      <c r="B5" s="24" t="s">
        <v>8</v>
      </c>
      <c r="C5" s="24" t="s">
        <v>9</v>
      </c>
      <c r="D5" s="27" t="s">
        <v>3</v>
      </c>
      <c r="E5" s="24" t="s">
        <v>2</v>
      </c>
      <c r="F5" s="24" t="s">
        <v>1</v>
      </c>
      <c r="G5" s="24" t="s">
        <v>10</v>
      </c>
      <c r="H5" s="24"/>
      <c r="I5" s="24"/>
      <c r="J5" s="24" t="s">
        <v>0</v>
      </c>
      <c r="K5" s="24" t="s">
        <v>5</v>
      </c>
      <c r="L5" s="24" t="s">
        <v>28</v>
      </c>
      <c r="M5" s="24" t="s">
        <v>6</v>
      </c>
    </row>
    <row r="6" spans="1:16" ht="48.75" customHeight="1" x14ac:dyDescent="0.2">
      <c r="A6" s="24"/>
      <c r="B6" s="24"/>
      <c r="C6" s="24"/>
      <c r="D6" s="28"/>
      <c r="E6" s="24"/>
      <c r="F6" s="24"/>
      <c r="G6" s="5" t="s">
        <v>21</v>
      </c>
      <c r="H6" s="5" t="s">
        <v>22</v>
      </c>
      <c r="I6" s="5" t="s">
        <v>23</v>
      </c>
      <c r="J6" s="24"/>
      <c r="K6" s="24"/>
      <c r="L6" s="24"/>
      <c r="M6" s="24"/>
    </row>
    <row r="7" spans="1:16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/>
      <c r="M7" s="8">
        <v>12</v>
      </c>
    </row>
    <row r="8" spans="1:16" s="1" customFormat="1" ht="62.25" customHeight="1" x14ac:dyDescent="0.2">
      <c r="A8" s="9">
        <v>1</v>
      </c>
      <c r="B8" s="17" t="s">
        <v>26</v>
      </c>
      <c r="C8" s="17" t="s">
        <v>31</v>
      </c>
      <c r="D8" s="6" t="s">
        <v>20</v>
      </c>
      <c r="E8" s="6">
        <v>2</v>
      </c>
      <c r="F8" s="6">
        <v>3</v>
      </c>
      <c r="G8" s="7">
        <v>42400</v>
      </c>
      <c r="H8" s="7">
        <v>46200</v>
      </c>
      <c r="I8" s="7">
        <v>43700</v>
      </c>
      <c r="J8" s="7">
        <f t="shared" ref="J8" si="0">STDEVA(G8:I8)/(SUM(G8:I8)/COUNTIF(G8:I8,"&gt;0"))</f>
        <v>4.3794122258113299E-2</v>
      </c>
      <c r="K8" s="7">
        <v>44100</v>
      </c>
      <c r="L8" s="7">
        <v>42400</v>
      </c>
      <c r="M8" s="7">
        <f>L8*E8</f>
        <v>84800</v>
      </c>
      <c r="N8" s="4"/>
      <c r="O8" s="4"/>
      <c r="P8" s="4"/>
    </row>
    <row r="9" spans="1:16" s="1" customFormat="1" ht="62.25" customHeight="1" x14ac:dyDescent="0.2">
      <c r="A9" s="9">
        <v>2</v>
      </c>
      <c r="B9" s="17" t="s">
        <v>26</v>
      </c>
      <c r="C9" s="17" t="s">
        <v>32</v>
      </c>
      <c r="D9" s="6" t="s">
        <v>20</v>
      </c>
      <c r="E9" s="6">
        <v>1</v>
      </c>
      <c r="F9" s="6">
        <v>3</v>
      </c>
      <c r="G9" s="7">
        <v>42400</v>
      </c>
      <c r="H9" s="7">
        <v>46200</v>
      </c>
      <c r="I9" s="7">
        <v>43700</v>
      </c>
      <c r="J9" s="7">
        <f t="shared" ref="J9:J11" si="1">STDEVA(G9:I9)/(SUM(G9:I9)/COUNTIF(G9:I9,"&gt;0"))</f>
        <v>4.3794122258113299E-2</v>
      </c>
      <c r="K9" s="7">
        <v>44100</v>
      </c>
      <c r="L9" s="7">
        <v>42400</v>
      </c>
      <c r="M9" s="7">
        <f t="shared" ref="M9:M11" si="2">L9*E9</f>
        <v>42400</v>
      </c>
      <c r="N9" s="4"/>
      <c r="O9" s="4"/>
      <c r="P9" s="4"/>
    </row>
    <row r="10" spans="1:16" s="1" customFormat="1" ht="62.25" customHeight="1" x14ac:dyDescent="0.2">
      <c r="A10" s="9">
        <v>3</v>
      </c>
      <c r="B10" s="17" t="s">
        <v>24</v>
      </c>
      <c r="C10" s="17" t="s">
        <v>33</v>
      </c>
      <c r="D10" s="6" t="s">
        <v>25</v>
      </c>
      <c r="E10" s="6">
        <v>1</v>
      </c>
      <c r="F10" s="6">
        <v>3</v>
      </c>
      <c r="G10" s="7">
        <v>44000</v>
      </c>
      <c r="H10" s="7">
        <v>51400</v>
      </c>
      <c r="I10" s="7">
        <v>47000</v>
      </c>
      <c r="J10" s="7">
        <f t="shared" si="1"/>
        <v>7.8413060967459883E-2</v>
      </c>
      <c r="K10" s="7">
        <v>32416.67</v>
      </c>
      <c r="L10" s="7">
        <v>44000</v>
      </c>
      <c r="M10" s="7">
        <f t="shared" si="2"/>
        <v>44000</v>
      </c>
      <c r="N10" s="4"/>
      <c r="O10" s="4"/>
      <c r="P10" s="4"/>
    </row>
    <row r="11" spans="1:16" s="1" customFormat="1" ht="88.5" customHeight="1" x14ac:dyDescent="0.2">
      <c r="A11" s="9">
        <v>4</v>
      </c>
      <c r="B11" s="17" t="s">
        <v>24</v>
      </c>
      <c r="C11" s="17" t="s">
        <v>34</v>
      </c>
      <c r="D11" s="6" t="s">
        <v>25</v>
      </c>
      <c r="E11" s="6">
        <v>1</v>
      </c>
      <c r="F11" s="6">
        <v>3</v>
      </c>
      <c r="G11" s="7">
        <v>55500</v>
      </c>
      <c r="H11" s="7">
        <v>60875</v>
      </c>
      <c r="I11" s="7">
        <v>61500</v>
      </c>
      <c r="J11" s="7">
        <f t="shared" si="1"/>
        <v>5.5632035089289614E-2</v>
      </c>
      <c r="K11" s="7">
        <v>59291.666666666664</v>
      </c>
      <c r="L11" s="7">
        <v>55500</v>
      </c>
      <c r="M11" s="7">
        <f t="shared" si="2"/>
        <v>55500</v>
      </c>
      <c r="N11" s="4"/>
      <c r="O11" s="4"/>
      <c r="P11" s="4"/>
    </row>
    <row r="12" spans="1:16" ht="12.75" customHeight="1" x14ac:dyDescent="0.2">
      <c r="A12" s="20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7">
        <f>SUM(M8:M11)</f>
        <v>226700</v>
      </c>
    </row>
    <row r="13" spans="1:16" ht="47.25" customHeight="1" x14ac:dyDescent="0.2">
      <c r="A13" s="18" t="s">
        <v>29</v>
      </c>
      <c r="B13" s="19" t="s">
        <v>30</v>
      </c>
      <c r="C13" s="19"/>
      <c r="D13" s="19"/>
      <c r="E13" s="19"/>
      <c r="F13" s="19"/>
      <c r="G13" s="19"/>
      <c r="H13" s="19"/>
    </row>
    <row r="14" spans="1:16" ht="14.25" x14ac:dyDescent="0.2">
      <c r="B14" s="10" t="s">
        <v>19</v>
      </c>
    </row>
    <row r="16" spans="1:16" ht="18.75" x14ac:dyDescent="0.3">
      <c r="C16" s="11" t="s">
        <v>18</v>
      </c>
      <c r="D16" s="11"/>
      <c r="E16" s="12"/>
      <c r="F16" s="11"/>
      <c r="G16" s="11"/>
      <c r="H16" s="13" t="s">
        <v>12</v>
      </c>
      <c r="J16" s="14" t="s">
        <v>13</v>
      </c>
    </row>
    <row r="17" spans="3:10" ht="15" x14ac:dyDescent="0.25">
      <c r="C17" s="15" t="s">
        <v>14</v>
      </c>
      <c r="D17" s="15"/>
      <c r="F17" s="15"/>
      <c r="G17" s="15"/>
      <c r="H17" s="16" t="s">
        <v>15</v>
      </c>
      <c r="J17" s="16" t="s">
        <v>16</v>
      </c>
    </row>
  </sheetData>
  <mergeCells count="16">
    <mergeCell ref="B13:H13"/>
    <mergeCell ref="A12:L12"/>
    <mergeCell ref="A2:M2"/>
    <mergeCell ref="C5:C6"/>
    <mergeCell ref="M5:M6"/>
    <mergeCell ref="K5:K6"/>
    <mergeCell ref="F5:F6"/>
    <mergeCell ref="E5:E6"/>
    <mergeCell ref="A4:M4"/>
    <mergeCell ref="B5:B6"/>
    <mergeCell ref="A5:A6"/>
    <mergeCell ref="G5:I5"/>
    <mergeCell ref="J5:J6"/>
    <mergeCell ref="A3:M3"/>
    <mergeCell ref="D5:D6"/>
    <mergeCell ref="L5:L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2025-06-04T07:03:12Z</cp:lastPrinted>
  <dcterms:created xsi:type="dcterms:W3CDTF">1996-10-08T23:32:33Z</dcterms:created>
  <dcterms:modified xsi:type="dcterms:W3CDTF">2025-06-17T03:13:26Z</dcterms:modified>
</cp:coreProperties>
</file>