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одукты на 3 кв. 2025 г\Молочная продукция 3 кв. 2025\"/>
    </mc:Choice>
  </mc:AlternateContent>
  <bookViews>
    <workbookView xWindow="0" yWindow="0" windowWidth="28800" windowHeight="1230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6" i="1" l="1"/>
  <c r="L6" i="1" s="1"/>
  <c r="M6" i="1" s="1"/>
  <c r="K7" i="1"/>
  <c r="N7" i="1" s="1"/>
  <c r="O7" i="1" s="1"/>
  <c r="K8" i="1"/>
  <c r="N8" i="1" s="1"/>
  <c r="O8" i="1" s="1"/>
  <c r="K9" i="1"/>
  <c r="N9" i="1" s="1"/>
  <c r="O9" i="1" s="1"/>
  <c r="K10" i="1"/>
  <c r="L10" i="1" s="1"/>
  <c r="M10" i="1" s="1"/>
  <c r="K11" i="1"/>
  <c r="L11" i="1" s="1"/>
  <c r="M11" i="1" s="1"/>
  <c r="K12" i="1"/>
  <c r="N12" i="1" s="1"/>
  <c r="O12" i="1" s="1"/>
  <c r="K13" i="1"/>
  <c r="L13" i="1" s="1"/>
  <c r="M13" i="1" s="1"/>
  <c r="K14" i="1"/>
  <c r="N14" i="1" s="1"/>
  <c r="O14" i="1" s="1"/>
  <c r="N11" i="1" l="1"/>
  <c r="O11" i="1" s="1"/>
  <c r="L7" i="1"/>
  <c r="M7" i="1" s="1"/>
  <c r="N10" i="1"/>
  <c r="O10" i="1" s="1"/>
  <c r="N6" i="1"/>
  <c r="O6" i="1" s="1"/>
  <c r="L9" i="1"/>
  <c r="M9" i="1" s="1"/>
  <c r="L8" i="1"/>
  <c r="M8" i="1" s="1"/>
  <c r="L14" i="1"/>
  <c r="M14" i="1" s="1"/>
  <c r="N13" i="1"/>
  <c r="O13" i="1" s="1"/>
  <c r="L12" i="1"/>
  <c r="M12" i="1" s="1"/>
  <c r="K5" i="1"/>
  <c r="N5" i="1" s="1"/>
  <c r="O5" i="1" s="1"/>
  <c r="O15" i="1" l="1"/>
  <c r="K17" i="1" s="1"/>
  <c r="L5" i="1"/>
  <c r="M5" i="1" s="1"/>
</calcChain>
</file>

<file path=xl/sharedStrings.xml><?xml version="1.0" encoding="utf-8"?>
<sst xmlns="http://schemas.openxmlformats.org/spreadsheetml/2006/main" count="53" uniqueCount="35">
  <si>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</si>
  <si>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</si>
  <si>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</si>
  <si>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</si>
  <si>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</si>
  <si>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</si>
  <si>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</si>
  <si>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</si>
  <si>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</si>
  <si>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</si>
  <si>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</si>
  <si>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</si>
  <si>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</si>
  <si>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</si>
  <si>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</si>
  <si>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</si>
  <si>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</si>
  <si>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</si>
  <si>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</si>
  <si>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</si>
  <si>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 xml:space="preserve">При определениеии начальной (максимальной) цены Договора на поставку продуктов применен метод сопоставимых рыночных цен (анализ рынка). </t>
  </si>
  <si>
    <t>в соответствии с ТЗ</t>
  </si>
  <si>
    <t>кг.</t>
  </si>
  <si>
    <t>Молоко цельное сгущенное с сахаром, в металлической банке</t>
  </si>
  <si>
    <t>Ряженка для детского (дошкольного и школьного) с массовой долей жира не менее 2,5% (срок годности не более 14 суток)</t>
  </si>
  <si>
    <t>Бифилайф для детского (дошкольного и школьного) питания с содержанием сахара, с массовой долей жира не менее 2,5% (срок годности не более 14 суток)</t>
  </si>
  <si>
    <t>Ацидофилин для детского (дошкольного и школьного) питания, с содержанием сахара, с массовой долей жира не менее 2,5% (срок годности не более 14 суток).</t>
  </si>
  <si>
    <t>Йогурт молочный питьевой для детского (дошкольного и школьного) питания, без компонентов или с компонентами, с массовой долей жира не менее 2,5% (срок годности не более 14 суток)</t>
  </si>
  <si>
    <t>Кефир обогащённый бифидобактериями, с массовой долей жира не менее 2,5% (срок годности не более 14 суток).</t>
  </si>
  <si>
    <t>Снежок для детского (дошкольного и школьного) питания, с массовой долей жира не менее 2,5% (срок годности не более 14 суток).</t>
  </si>
  <si>
    <t>Творог с массовой долей жира 9%</t>
  </si>
  <si>
    <t>Сметана с массовой долей жира 15% (срок годности не более 14 суток)</t>
  </si>
  <si>
    <t xml:space="preserve">Приложение № 4
к неконкурентной закупке в электронной форме 
</t>
  </si>
  <si>
    <t>Обоснование начальной (максимальной) цены Договора на поставку молочной продукции</t>
  </si>
  <si>
    <t>Сыр (голландский, топленное молоко, российский и другие, расфасовка 180-250 гр.)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</si>
</sst>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4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1"/>
      <name val="Times New Roman"/>
    </font>
    <font>
      <i/>
      <sz val="11"/>
      <name val="Times New Roman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43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topLeftCell="A10" zoomScale="80" workbookViewId="0">
      <selection activeCell="Q21" sqref="Q21"/>
    </sheetView>
  </sheetViews>
  <sheetFormatPr defaultColWidth="9.140625" defaultRowHeight="12.75" x14ac:dyDescent="0.2"/>
  <cols>
    <col min="1" max="1" width="3.140625" style="1" bestFit="1" customWidth="1"/>
    <col min="2" max="2" width="44.140625" style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41.25" customHeight="1" x14ac:dyDescent="0.2">
      <c r="K1" s="35" t="s">
        <v>32</v>
      </c>
      <c r="L1" s="35"/>
      <c r="M1" s="35"/>
      <c r="N1" s="35"/>
      <c r="O1" s="35"/>
    </row>
    <row r="2" spans="1:15" ht="39" customHeight="1" x14ac:dyDescent="0.2">
      <c r="A2" s="36" t="s">
        <v>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39" customHeight="1" x14ac:dyDescent="0.2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/>
      <c r="H3" s="37"/>
      <c r="I3" s="2"/>
      <c r="J3" s="2"/>
      <c r="K3" s="38" t="s">
        <v>6</v>
      </c>
      <c r="L3" s="38"/>
      <c r="M3" s="38"/>
      <c r="N3" s="39" t="s">
        <v>7</v>
      </c>
      <c r="O3" s="39"/>
    </row>
    <row r="4" spans="1:15" ht="144" customHeight="1" x14ac:dyDescent="0.2">
      <c r="A4" s="37"/>
      <c r="B4" s="37"/>
      <c r="C4" s="37"/>
      <c r="D4" s="37"/>
      <c r="E4" s="37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ht="30" x14ac:dyDescent="0.2">
      <c r="A5" s="21">
        <v>1</v>
      </c>
      <c r="B5" s="30" t="s">
        <v>23</v>
      </c>
      <c r="C5" s="29" t="s">
        <v>21</v>
      </c>
      <c r="D5" s="29" t="s">
        <v>22</v>
      </c>
      <c r="E5" s="32">
        <v>68.400000000000006</v>
      </c>
      <c r="F5" s="31">
        <v>447</v>
      </c>
      <c r="G5" s="31">
        <v>469.35</v>
      </c>
      <c r="H5" s="31">
        <v>491.7</v>
      </c>
      <c r="I5" s="21"/>
      <c r="J5" s="21"/>
      <c r="K5" s="22">
        <f>AVERAGE(F5:H5)</f>
        <v>469.34999999999997</v>
      </c>
      <c r="L5" s="25">
        <f t="shared" ref="L5:L14" si="0">SQRT(((SUM((POWER(H5-K5,2)),(POWER(G5-K5,2)),(POWER(F5-K5,2)))/(COLUMNS(F5:H5)-1))))</f>
        <v>22.349999999999994</v>
      </c>
      <c r="M5" s="25">
        <f t="shared" ref="M5:M14" si="1">L5/K5*100</f>
        <v>4.761904761904761</v>
      </c>
      <c r="N5" s="26">
        <f t="shared" ref="N5:N14" si="2">K5</f>
        <v>469.34999999999997</v>
      </c>
      <c r="O5" s="26">
        <f t="shared" ref="O5:O14" si="3">N5*E5</f>
        <v>32103.54</v>
      </c>
    </row>
    <row r="6" spans="1:15" ht="45" x14ac:dyDescent="0.2">
      <c r="A6" s="27">
        <v>2</v>
      </c>
      <c r="B6" s="30" t="s">
        <v>24</v>
      </c>
      <c r="C6" s="29" t="s">
        <v>21</v>
      </c>
      <c r="D6" s="29" t="s">
        <v>22</v>
      </c>
      <c r="E6" s="32">
        <v>158</v>
      </c>
      <c r="F6" s="31">
        <v>137</v>
      </c>
      <c r="G6" s="31">
        <v>143.85</v>
      </c>
      <c r="H6" s="31">
        <v>150.69999999999999</v>
      </c>
      <c r="I6" s="27"/>
      <c r="J6" s="27"/>
      <c r="K6" s="28">
        <f t="shared" ref="K6:K14" si="4">AVERAGE(F6:H6)</f>
        <v>143.85</v>
      </c>
      <c r="L6" s="25">
        <f t="shared" si="0"/>
        <v>6.8499999999999943</v>
      </c>
      <c r="M6" s="25">
        <f t="shared" si="1"/>
        <v>4.7619047619047583</v>
      </c>
      <c r="N6" s="26">
        <f t="shared" si="2"/>
        <v>143.85</v>
      </c>
      <c r="O6" s="26">
        <f t="shared" si="3"/>
        <v>22728.3</v>
      </c>
    </row>
    <row r="7" spans="1:15" ht="61.9" customHeight="1" x14ac:dyDescent="0.2">
      <c r="A7" s="27">
        <v>3</v>
      </c>
      <c r="B7" s="30" t="s">
        <v>25</v>
      </c>
      <c r="C7" s="29" t="s">
        <v>21</v>
      </c>
      <c r="D7" s="29" t="s">
        <v>22</v>
      </c>
      <c r="E7" s="32">
        <v>158</v>
      </c>
      <c r="F7" s="31">
        <v>195</v>
      </c>
      <c r="G7" s="31">
        <v>204.75</v>
      </c>
      <c r="H7" s="31">
        <v>214.5</v>
      </c>
      <c r="I7" s="27"/>
      <c r="J7" s="27"/>
      <c r="K7" s="28">
        <f t="shared" si="4"/>
        <v>204.75</v>
      </c>
      <c r="L7" s="25">
        <f t="shared" si="0"/>
        <v>9.75</v>
      </c>
      <c r="M7" s="25">
        <f t="shared" si="1"/>
        <v>4.7619047619047619</v>
      </c>
      <c r="N7" s="26">
        <f t="shared" si="2"/>
        <v>204.75</v>
      </c>
      <c r="O7" s="26">
        <f t="shared" si="3"/>
        <v>32350.5</v>
      </c>
    </row>
    <row r="8" spans="1:15" ht="61.9" customHeight="1" x14ac:dyDescent="0.2">
      <c r="A8" s="27">
        <v>4</v>
      </c>
      <c r="B8" s="30" t="s">
        <v>26</v>
      </c>
      <c r="C8" s="29" t="s">
        <v>21</v>
      </c>
      <c r="D8" s="29" t="s">
        <v>22</v>
      </c>
      <c r="E8" s="32">
        <v>200</v>
      </c>
      <c r="F8" s="31">
        <v>197</v>
      </c>
      <c r="G8" s="31">
        <v>206.85</v>
      </c>
      <c r="H8" s="31">
        <v>216.7</v>
      </c>
      <c r="I8" s="27"/>
      <c r="J8" s="27"/>
      <c r="K8" s="28">
        <f t="shared" si="4"/>
        <v>206.85</v>
      </c>
      <c r="L8" s="25">
        <f t="shared" si="0"/>
        <v>9.8499999999999943</v>
      </c>
      <c r="M8" s="25">
        <f t="shared" si="1"/>
        <v>4.7619047619047592</v>
      </c>
      <c r="N8" s="26">
        <f t="shared" si="2"/>
        <v>206.85</v>
      </c>
      <c r="O8" s="26">
        <f t="shared" si="3"/>
        <v>41370</v>
      </c>
    </row>
    <row r="9" spans="1:15" ht="75" x14ac:dyDescent="0.2">
      <c r="A9" s="27">
        <v>5</v>
      </c>
      <c r="B9" s="30" t="s">
        <v>27</v>
      </c>
      <c r="C9" s="29" t="s">
        <v>21</v>
      </c>
      <c r="D9" s="29" t="s">
        <v>22</v>
      </c>
      <c r="E9" s="32">
        <v>200</v>
      </c>
      <c r="F9" s="31">
        <v>133</v>
      </c>
      <c r="G9" s="31">
        <v>139.65</v>
      </c>
      <c r="H9" s="31">
        <v>146.30000000000001</v>
      </c>
      <c r="I9" s="27"/>
      <c r="J9" s="27"/>
      <c r="K9" s="28">
        <f t="shared" si="4"/>
        <v>139.65</v>
      </c>
      <c r="L9" s="25">
        <f t="shared" si="0"/>
        <v>6.6500000000000057</v>
      </c>
      <c r="M9" s="25">
        <f t="shared" si="1"/>
        <v>4.7619047619047654</v>
      </c>
      <c r="N9" s="26">
        <f t="shared" si="2"/>
        <v>139.65</v>
      </c>
      <c r="O9" s="26">
        <f t="shared" si="3"/>
        <v>27930</v>
      </c>
    </row>
    <row r="10" spans="1:15" ht="45" x14ac:dyDescent="0.2">
      <c r="A10" s="27">
        <v>6</v>
      </c>
      <c r="B10" s="30" t="s">
        <v>28</v>
      </c>
      <c r="C10" s="29" t="s">
        <v>21</v>
      </c>
      <c r="D10" s="29" t="s">
        <v>22</v>
      </c>
      <c r="E10" s="32">
        <v>145</v>
      </c>
      <c r="F10" s="31">
        <v>184</v>
      </c>
      <c r="G10" s="31">
        <v>193.2</v>
      </c>
      <c r="H10" s="31">
        <v>202.4</v>
      </c>
      <c r="I10" s="27"/>
      <c r="J10" s="27"/>
      <c r="K10" s="28">
        <f t="shared" si="4"/>
        <v>193.20000000000002</v>
      </c>
      <c r="L10" s="25">
        <f t="shared" si="0"/>
        <v>9.2000000000000028</v>
      </c>
      <c r="M10" s="25">
        <f t="shared" si="1"/>
        <v>4.7619047619047628</v>
      </c>
      <c r="N10" s="26">
        <f t="shared" si="2"/>
        <v>193.20000000000002</v>
      </c>
      <c r="O10" s="26">
        <f t="shared" si="3"/>
        <v>28014.000000000004</v>
      </c>
    </row>
    <row r="11" spans="1:15" ht="52.5" customHeight="1" x14ac:dyDescent="0.2">
      <c r="A11" s="27">
        <v>7</v>
      </c>
      <c r="B11" s="30" t="s">
        <v>29</v>
      </c>
      <c r="C11" s="29" t="s">
        <v>21</v>
      </c>
      <c r="D11" s="29" t="s">
        <v>22</v>
      </c>
      <c r="E11" s="32">
        <v>230</v>
      </c>
      <c r="F11" s="31">
        <v>143</v>
      </c>
      <c r="G11" s="31">
        <v>150.15</v>
      </c>
      <c r="H11" s="31">
        <v>157.30000000000001</v>
      </c>
      <c r="I11" s="27"/>
      <c r="J11" s="27"/>
      <c r="K11" s="28">
        <f t="shared" si="4"/>
        <v>150.15</v>
      </c>
      <c r="L11" s="25">
        <f t="shared" si="0"/>
        <v>7.1500000000000057</v>
      </c>
      <c r="M11" s="25">
        <f t="shared" si="1"/>
        <v>4.7619047619047654</v>
      </c>
      <c r="N11" s="26">
        <f t="shared" si="2"/>
        <v>150.15</v>
      </c>
      <c r="O11" s="26">
        <f t="shared" si="3"/>
        <v>34534.5</v>
      </c>
    </row>
    <row r="12" spans="1:15" ht="15.75" x14ac:dyDescent="0.2">
      <c r="A12" s="27">
        <v>8</v>
      </c>
      <c r="B12" s="30" t="s">
        <v>30</v>
      </c>
      <c r="C12" s="29" t="s">
        <v>21</v>
      </c>
      <c r="D12" s="29" t="s">
        <v>22</v>
      </c>
      <c r="E12" s="32">
        <v>300</v>
      </c>
      <c r="F12" s="31">
        <v>450</v>
      </c>
      <c r="G12" s="31">
        <v>472.5</v>
      </c>
      <c r="H12" s="31">
        <v>495</v>
      </c>
      <c r="I12" s="27"/>
      <c r="J12" s="27"/>
      <c r="K12" s="28">
        <f t="shared" si="4"/>
        <v>472.5</v>
      </c>
      <c r="L12" s="25">
        <f t="shared" si="0"/>
        <v>22.5</v>
      </c>
      <c r="M12" s="25">
        <f t="shared" si="1"/>
        <v>4.7619047619047619</v>
      </c>
      <c r="N12" s="26">
        <f t="shared" si="2"/>
        <v>472.5</v>
      </c>
      <c r="O12" s="26">
        <f t="shared" si="3"/>
        <v>141750</v>
      </c>
    </row>
    <row r="13" spans="1:15" ht="30" x14ac:dyDescent="0.2">
      <c r="A13" s="27">
        <v>9</v>
      </c>
      <c r="B13" s="30" t="s">
        <v>31</v>
      </c>
      <c r="C13" s="29" t="s">
        <v>21</v>
      </c>
      <c r="D13" s="29" t="s">
        <v>22</v>
      </c>
      <c r="E13" s="32">
        <v>80</v>
      </c>
      <c r="F13" s="31">
        <v>333</v>
      </c>
      <c r="G13" s="31">
        <v>349.65</v>
      </c>
      <c r="H13" s="31">
        <v>366.3</v>
      </c>
      <c r="I13" s="27"/>
      <c r="J13" s="27"/>
      <c r="K13" s="28">
        <f t="shared" si="4"/>
        <v>349.65000000000003</v>
      </c>
      <c r="L13" s="25">
        <f t="shared" si="0"/>
        <v>16.650000000000006</v>
      </c>
      <c r="M13" s="25">
        <f t="shared" si="1"/>
        <v>4.7619047619047628</v>
      </c>
      <c r="N13" s="26">
        <f t="shared" si="2"/>
        <v>349.65000000000003</v>
      </c>
      <c r="O13" s="26">
        <f t="shared" si="3"/>
        <v>27972.000000000004</v>
      </c>
    </row>
    <row r="14" spans="1:15" ht="47.25" x14ac:dyDescent="0.2">
      <c r="A14" s="27">
        <v>10</v>
      </c>
      <c r="B14" s="40" t="s">
        <v>34</v>
      </c>
      <c r="C14" s="29" t="s">
        <v>21</v>
      </c>
      <c r="D14" s="29" t="s">
        <v>22</v>
      </c>
      <c r="E14" s="32">
        <v>45</v>
      </c>
      <c r="F14" s="31">
        <v>850</v>
      </c>
      <c r="G14" s="31">
        <v>892.5</v>
      </c>
      <c r="H14" s="31">
        <v>935</v>
      </c>
      <c r="I14" s="27"/>
      <c r="J14" s="27"/>
      <c r="K14" s="28">
        <f t="shared" si="4"/>
        <v>892.5</v>
      </c>
      <c r="L14" s="25">
        <f t="shared" si="0"/>
        <v>42.5</v>
      </c>
      <c r="M14" s="25">
        <f t="shared" si="1"/>
        <v>4.7619047619047619</v>
      </c>
      <c r="N14" s="26">
        <f t="shared" si="2"/>
        <v>892.5</v>
      </c>
      <c r="O14" s="26">
        <f t="shared" si="3"/>
        <v>40162.5</v>
      </c>
    </row>
    <row r="15" spans="1:15" s="4" customFormat="1" ht="21" customHeight="1" x14ac:dyDescent="0.25">
      <c r="A15" s="5"/>
      <c r="B15" s="24"/>
      <c r="C15" s="11"/>
      <c r="D15" s="23"/>
      <c r="E15" s="10"/>
      <c r="F15" s="6"/>
      <c r="G15" s="9"/>
      <c r="H15" s="6"/>
      <c r="I15" s="6"/>
      <c r="J15" s="6"/>
      <c r="K15" s="6"/>
      <c r="L15" s="7"/>
      <c r="M15" s="7"/>
      <c r="N15" s="8"/>
      <c r="O15" s="8">
        <f>SUM(O5:O14)</f>
        <v>428915.33999999997</v>
      </c>
    </row>
    <row r="16" spans="1:15" s="4" customFormat="1" ht="21" customHeight="1" x14ac:dyDescent="0.25">
      <c r="A16" s="5"/>
    </row>
    <row r="17" spans="1:15" ht="15.75" customHeight="1" x14ac:dyDescent="0.2">
      <c r="A17" s="33" t="s">
        <v>18</v>
      </c>
      <c r="B17" s="33"/>
      <c r="C17" s="33"/>
      <c r="D17" s="33"/>
      <c r="E17" s="33"/>
      <c r="F17" s="33"/>
      <c r="G17" s="33"/>
      <c r="H17" s="33"/>
      <c r="I17" s="12"/>
      <c r="J17" s="12"/>
      <c r="K17" s="8">
        <f>O15</f>
        <v>428915.33999999997</v>
      </c>
      <c r="L17" s="13" t="s">
        <v>19</v>
      </c>
      <c r="M17" s="13"/>
      <c r="N17" s="13"/>
      <c r="O17" s="14"/>
    </row>
    <row r="18" spans="1:15" ht="15.75" customHeight="1" x14ac:dyDescent="0.25">
      <c r="A18" s="34" t="s">
        <v>20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5" ht="15.75" x14ac:dyDescent="0.25">
      <c r="A19" s="35"/>
      <c r="B19" s="35"/>
      <c r="C19" s="35"/>
      <c r="D19" s="35"/>
      <c r="E19" s="15"/>
      <c r="F19" s="16"/>
      <c r="G19" s="17"/>
      <c r="H19" s="18"/>
      <c r="I19" s="18"/>
      <c r="J19" s="18"/>
      <c r="K19" s="19"/>
      <c r="L19" s="19"/>
      <c r="M19" s="19"/>
      <c r="N19" s="19"/>
      <c r="O19" s="19"/>
    </row>
    <row r="20" spans="1:15" ht="15.75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15.75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3" spans="1:15" x14ac:dyDescent="0.2">
      <c r="K23" s="20"/>
    </row>
  </sheetData>
  <mergeCells count="13">
    <mergeCell ref="A17:H17"/>
    <mergeCell ref="A18:O18"/>
    <mergeCell ref="A19:D19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Пользователь Windows</cp:lastModifiedBy>
  <cp:revision>4</cp:revision>
  <cp:lastPrinted>2025-03-13T06:16:39Z</cp:lastPrinted>
  <dcterms:created xsi:type="dcterms:W3CDTF">2014-05-19T23:28:21Z</dcterms:created>
  <dcterms:modified xsi:type="dcterms:W3CDTF">2025-06-11T10:17:43Z</dcterms:modified>
</cp:coreProperties>
</file>