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-online\Desktop\548\"/>
    </mc:Choice>
  </mc:AlternateContent>
  <bookViews>
    <workbookView xWindow="0" yWindow="0" windowWidth="28800" windowHeight="11775"/>
  </bookViews>
  <sheets>
    <sheet name="НМЦД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M8" i="1"/>
  <c r="L8" i="1"/>
  <c r="K8" i="1"/>
  <c r="K11" i="1"/>
  <c r="L11" i="1" s="1"/>
  <c r="M11" i="1" s="1"/>
  <c r="K10" i="1"/>
  <c r="L10" i="1" s="1"/>
  <c r="M10" i="1" s="1"/>
  <c r="K7" i="1"/>
  <c r="L7" i="1" s="1"/>
  <c r="M7" i="1" s="1"/>
  <c r="K9" i="1"/>
  <c r="L9" i="1" s="1"/>
  <c r="M9" i="1" s="1"/>
  <c r="N11" i="1" l="1"/>
  <c r="O11" i="1" s="1"/>
  <c r="N10" i="1"/>
  <c r="O10" i="1" s="1"/>
  <c r="N7" i="1"/>
  <c r="O7" i="1" s="1"/>
  <c r="N9" i="1"/>
  <c r="O9" i="1" s="1"/>
  <c r="K6" i="1"/>
  <c r="N6" i="1" s="1"/>
  <c r="O6" i="1" s="1"/>
  <c r="L6" i="1" l="1"/>
  <c r="M6" i="1" s="1"/>
  <c r="K5" i="1"/>
  <c r="L5" i="1" s="1"/>
  <c r="M5" i="1" s="1"/>
  <c r="N5" i="1" l="1"/>
  <c r="O5" i="1" s="1"/>
  <c r="O12" i="1" s="1"/>
  <c r="K14" i="1" l="1"/>
</calcChain>
</file>

<file path=xl/sharedStrings.xml><?xml version="1.0" encoding="utf-8"?>
<sst xmlns="http://schemas.openxmlformats.org/spreadsheetml/2006/main" count="45" uniqueCount="33">
  <si>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</si>
  <si>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</si>
  <si>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</si>
  <si>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</si>
  <si>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</si>
  <si>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</si>
  <si>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</si>
  <si>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</si>
  <si>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</si>
  <si>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</si>
  <si>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</si>
  <si>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</si>
  <si>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</si>
  <si>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</si>
  <si>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</si>
  <si>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</si>
  <si>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</si>
  <si>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</si>
  <si>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</si>
  <si>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</si>
  <si>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цен в электронной форме 
от «___» __________ 202_ г. № ______</t>
  </si>
  <si>
    <t>в соответствии  с техническим заданием</t>
  </si>
  <si>
    <t>итого</t>
  </si>
  <si>
    <t>кг</t>
  </si>
  <si>
    <t>Кефир</t>
  </si>
  <si>
    <t xml:space="preserve">При определениеии начальной (максимальной) цены Договора на поставку продуктов питания (Молочная продукция) применен метод сопоставимых рыночных цен (анализ рынка). </t>
  </si>
  <si>
    <t>Обоснование начальной (максимальной) цены Договора на поставку продуктов питания (Молочная продукция)</t>
  </si>
  <si>
    <t>Биойогурт</t>
  </si>
  <si>
    <t>Творог мягкий</t>
  </si>
  <si>
    <t>Молоко</t>
  </si>
  <si>
    <t>Ряженка</t>
  </si>
  <si>
    <t xml:space="preserve">Масло сладко -сливочное "Крестьянское" или эквивалент 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</si>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</sst>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i/>
      <sz val="11"/>
      <name val="Times New Roman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43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4" workbookViewId="0">
      <selection activeCell="O12" sqref="O12"/>
    </sheetView>
  </sheetViews>
  <sheetFormatPr defaultColWidth="9.140625" defaultRowHeight="12.75" x14ac:dyDescent="0.2"/>
  <cols>
    <col min="1" max="1" width="3.140625" style="1" bestFit="1" customWidth="1"/>
    <col min="2" max="2" width="48" style="1" customWidth="1"/>
    <col min="3" max="3" width="22" style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4" t="s">
        <v>20</v>
      </c>
      <c r="L1" s="24"/>
      <c r="M1" s="24"/>
      <c r="N1" s="24"/>
      <c r="O1" s="24"/>
    </row>
    <row r="2" spans="1:15" ht="39" customHeight="1" x14ac:dyDescent="0.2">
      <c r="A2" s="25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81" customHeight="1" x14ac:dyDescent="0.2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thickBot="1" x14ac:dyDescent="0.25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6.25" thickBot="1" x14ac:dyDescent="0.3">
      <c r="A5" s="19">
        <v>1</v>
      </c>
      <c r="B5" s="33" t="s">
        <v>29</v>
      </c>
      <c r="C5" s="20" t="s">
        <v>21</v>
      </c>
      <c r="D5" s="18" t="s">
        <v>23</v>
      </c>
      <c r="E5" s="35">
        <v>3100</v>
      </c>
      <c r="F5" s="6">
        <v>82</v>
      </c>
      <c r="G5" s="6">
        <v>94</v>
      </c>
      <c r="H5" s="6">
        <v>90</v>
      </c>
      <c r="I5" s="6"/>
      <c r="J5" s="6"/>
      <c r="K5" s="6">
        <f t="shared" ref="K5" si="0">AVERAGE(F5:H5)</f>
        <v>88.666666666666671</v>
      </c>
      <c r="L5" s="7">
        <f t="shared" ref="L5" si="1">SQRT(((SUM((POWER(H5-K5,2)),(POWER(G5-K5,2)),(POWER(F5-K5,2)))/(COLUMNS(F5:H5)-1))))</f>
        <v>6.1101009266077861</v>
      </c>
      <c r="M5" s="7">
        <f t="shared" ref="M5" si="2">L5/K5*100</f>
        <v>6.8910912706102847</v>
      </c>
      <c r="N5" s="8">
        <f t="shared" ref="N5" si="3">K5</f>
        <v>88.666666666666671</v>
      </c>
      <c r="O5" s="8">
        <f t="shared" ref="O5" si="4">N5*E5</f>
        <v>274866.66666666669</v>
      </c>
    </row>
    <row r="6" spans="1:15" s="4" customFormat="1" ht="26.25" thickBot="1" x14ac:dyDescent="0.3">
      <c r="A6" s="19">
        <v>2</v>
      </c>
      <c r="B6" s="34" t="s">
        <v>24</v>
      </c>
      <c r="C6" s="20" t="s">
        <v>21</v>
      </c>
      <c r="D6" s="18" t="s">
        <v>23</v>
      </c>
      <c r="E6" s="35">
        <v>450</v>
      </c>
      <c r="F6" s="6">
        <v>98</v>
      </c>
      <c r="G6" s="6">
        <v>106</v>
      </c>
      <c r="H6" s="6">
        <v>106</v>
      </c>
      <c r="I6" s="6"/>
      <c r="J6" s="6"/>
      <c r="K6" s="6">
        <f t="shared" ref="K6" si="5">AVERAGE(F6:H6)</f>
        <v>103.33333333333333</v>
      </c>
      <c r="L6" s="7">
        <f t="shared" ref="L6" si="6">SQRT(((SUM((POWER(H6-K6,2)),(POWER(G6-K6,2)),(POWER(F6-K6,2)))/(COLUMNS(F6:H6)-1))))</f>
        <v>4.6188021535170058</v>
      </c>
      <c r="M6" s="7">
        <f t="shared" ref="M6" si="7">L6/K6*100</f>
        <v>4.4698085356616186</v>
      </c>
      <c r="N6" s="8">
        <f t="shared" ref="N6" si="8">K6</f>
        <v>103.33333333333333</v>
      </c>
      <c r="O6" s="8">
        <f t="shared" ref="O6" si="9">N6*E6</f>
        <v>46500</v>
      </c>
    </row>
    <row r="7" spans="1:15" s="4" customFormat="1" ht="26.25" thickBot="1" x14ac:dyDescent="0.3">
      <c r="A7" s="19">
        <v>3</v>
      </c>
      <c r="B7" s="34" t="s">
        <v>27</v>
      </c>
      <c r="C7" s="20" t="s">
        <v>21</v>
      </c>
      <c r="D7" s="18" t="s">
        <v>23</v>
      </c>
      <c r="E7" s="35">
        <v>450</v>
      </c>
      <c r="F7" s="6">
        <v>128</v>
      </c>
      <c r="G7" s="6">
        <v>140</v>
      </c>
      <c r="H7" s="6">
        <v>120</v>
      </c>
      <c r="I7" s="6"/>
      <c r="J7" s="6"/>
      <c r="K7" s="6">
        <f>AVERAGE(F7:H7)</f>
        <v>129.33333333333334</v>
      </c>
      <c r="L7" s="7">
        <f t="shared" ref="L7:L8" si="10">SQRT(((SUM((POWER(H7-K7,2)),(POWER(G7-K7,2)),(POWER(F7-K7,2)))/(COLUMNS(F7:H7)-1))))</f>
        <v>10.066445913694333</v>
      </c>
      <c r="M7" s="7">
        <f t="shared" ref="M7:M8" si="11">L7/K7*100</f>
        <v>7.7833344693512867</v>
      </c>
      <c r="N7" s="8">
        <f t="shared" ref="N7:N8" si="12">K7</f>
        <v>129.33333333333334</v>
      </c>
      <c r="O7" s="8">
        <f>N7*E7</f>
        <v>58200.000000000007</v>
      </c>
    </row>
    <row r="8" spans="1:15" s="4" customFormat="1" ht="26.25" thickBot="1" x14ac:dyDescent="0.3">
      <c r="A8" s="19">
        <v>4</v>
      </c>
      <c r="B8" s="34" t="s">
        <v>30</v>
      </c>
      <c r="C8" s="20" t="s">
        <v>21</v>
      </c>
      <c r="D8" s="18" t="s">
        <v>23</v>
      </c>
      <c r="E8" s="35">
        <v>400</v>
      </c>
      <c r="F8" s="6">
        <v>98</v>
      </c>
      <c r="G8" s="6">
        <v>110</v>
      </c>
      <c r="H8" s="6">
        <v>110</v>
      </c>
      <c r="I8" s="6"/>
      <c r="J8" s="6"/>
      <c r="K8" s="6">
        <f>AVERAGE(F8:H8)</f>
        <v>106</v>
      </c>
      <c r="L8" s="7">
        <f t="shared" si="10"/>
        <v>6.9282032302755088</v>
      </c>
      <c r="M8" s="7">
        <f t="shared" si="11"/>
        <v>6.5360407832787821</v>
      </c>
      <c r="N8" s="8">
        <f t="shared" si="12"/>
        <v>106</v>
      </c>
      <c r="O8" s="8">
        <f>N8*E8</f>
        <v>42400</v>
      </c>
    </row>
    <row r="9" spans="1:15" s="4" customFormat="1" ht="32.25" thickBot="1" x14ac:dyDescent="0.3">
      <c r="A9" s="19">
        <v>5</v>
      </c>
      <c r="B9" s="34" t="s">
        <v>31</v>
      </c>
      <c r="C9" s="20" t="s">
        <v>21</v>
      </c>
      <c r="D9" s="18" t="s">
        <v>23</v>
      </c>
      <c r="E9" s="35">
        <v>265</v>
      </c>
      <c r="F9" s="6">
        <v>1350</v>
      </c>
      <c r="G9" s="6">
        <v>1500</v>
      </c>
      <c r="H9" s="6">
        <v>1100</v>
      </c>
      <c r="I9" s="6"/>
      <c r="J9" s="6"/>
      <c r="K9" s="6">
        <f t="shared" ref="K9:K10" si="13">AVERAGE(F9:H9)</f>
        <v>1316.6666666666667</v>
      </c>
      <c r="L9" s="7">
        <f t="shared" ref="L9:L11" si="14">SQRT(((SUM((POWER(H9-K9,2)),(POWER(G9-K9,2)),(POWER(F9-K9,2)))/(COLUMNS(F9:H9)-1))))</f>
        <v>202.07259421636903</v>
      </c>
      <c r="M9" s="7">
        <f t="shared" ref="M9:M11" si="15">L9/K9*100</f>
        <v>15.347285636686253</v>
      </c>
      <c r="N9" s="8">
        <f t="shared" ref="N9:N11" si="16">K9</f>
        <v>1316.6666666666667</v>
      </c>
      <c r="O9" s="8">
        <f t="shared" ref="O9:O10" si="17">N9*E9</f>
        <v>348916.66666666669</v>
      </c>
    </row>
    <row r="10" spans="1:15" s="4" customFormat="1" ht="26.25" thickBot="1" x14ac:dyDescent="0.3">
      <c r="A10" s="19">
        <v>6</v>
      </c>
      <c r="B10" s="34" t="s">
        <v>28</v>
      </c>
      <c r="C10" s="20" t="s">
        <v>21</v>
      </c>
      <c r="D10" s="18" t="s">
        <v>23</v>
      </c>
      <c r="E10" s="35">
        <v>470</v>
      </c>
      <c r="F10" s="6">
        <v>380</v>
      </c>
      <c r="G10" s="6">
        <v>420</v>
      </c>
      <c r="H10" s="6">
        <v>380</v>
      </c>
      <c r="I10" s="6"/>
      <c r="J10" s="6"/>
      <c r="K10" s="6">
        <f t="shared" si="13"/>
        <v>393.33333333333331</v>
      </c>
      <c r="L10" s="7">
        <f t="shared" si="14"/>
        <v>23.094010767585029</v>
      </c>
      <c r="M10" s="7">
        <f t="shared" si="15"/>
        <v>5.8713586697250078</v>
      </c>
      <c r="N10" s="8">
        <f t="shared" si="16"/>
        <v>393.33333333333331</v>
      </c>
      <c r="O10" s="8">
        <f t="shared" si="17"/>
        <v>184866.66666666666</v>
      </c>
    </row>
    <row r="11" spans="1:15" s="4" customFormat="1" ht="26.25" thickBot="1" x14ac:dyDescent="0.3">
      <c r="A11" s="19">
        <v>7</v>
      </c>
      <c r="B11" s="34" t="s">
        <v>32</v>
      </c>
      <c r="C11" s="20" t="s">
        <v>21</v>
      </c>
      <c r="D11" s="18" t="s">
        <v>23</v>
      </c>
      <c r="E11" s="35">
        <v>138</v>
      </c>
      <c r="F11" s="6">
        <v>390</v>
      </c>
      <c r="G11" s="6">
        <v>398</v>
      </c>
      <c r="H11" s="6">
        <v>280</v>
      </c>
      <c r="I11" s="6"/>
      <c r="J11" s="6"/>
      <c r="K11" s="6">
        <f>AVERAGE(F11:H11)</f>
        <v>356</v>
      </c>
      <c r="L11" s="7">
        <f t="shared" si="14"/>
        <v>65.939366087338144</v>
      </c>
      <c r="M11" s="7">
        <f t="shared" si="15"/>
        <v>18.522293844757908</v>
      </c>
      <c r="N11" s="8">
        <f t="shared" si="16"/>
        <v>356</v>
      </c>
      <c r="O11" s="8">
        <f>N11*E11</f>
        <v>49128</v>
      </c>
    </row>
    <row r="12" spans="1:15" s="4" customFormat="1" ht="21" customHeight="1" x14ac:dyDescent="0.25">
      <c r="A12" s="30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8">
        <f>SUM(O5:O11)</f>
        <v>1004878</v>
      </c>
    </row>
    <row r="13" spans="1:15" s="4" customFormat="1" ht="21" customHeight="1" x14ac:dyDescent="0.25">
      <c r="A13" s="5"/>
    </row>
    <row r="14" spans="1:15" ht="15.75" customHeight="1" x14ac:dyDescent="0.2">
      <c r="A14" s="21" t="s">
        <v>18</v>
      </c>
      <c r="B14" s="21"/>
      <c r="C14" s="21"/>
      <c r="D14" s="21"/>
      <c r="E14" s="21"/>
      <c r="F14" s="21"/>
      <c r="G14" s="21"/>
      <c r="H14" s="21"/>
      <c r="I14" s="9"/>
      <c r="J14" s="9"/>
      <c r="K14" s="8">
        <f>O12</f>
        <v>1004878</v>
      </c>
      <c r="L14" s="10" t="s">
        <v>19</v>
      </c>
      <c r="M14" s="10"/>
      <c r="N14" s="10"/>
      <c r="O14" s="11"/>
    </row>
    <row r="15" spans="1:15" ht="30.75" customHeight="1" x14ac:dyDescent="0.25">
      <c r="A15" s="22" t="s">
        <v>25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15.75" x14ac:dyDescent="0.25">
      <c r="A16" s="24"/>
      <c r="B16" s="24"/>
      <c r="C16" s="24"/>
      <c r="D16" s="24"/>
      <c r="E16" s="12"/>
      <c r="F16" s="13"/>
      <c r="G16" s="14"/>
      <c r="H16" s="15"/>
      <c r="I16" s="15"/>
      <c r="J16" s="15"/>
      <c r="K16" s="16"/>
      <c r="L16" s="16"/>
      <c r="M16" s="16"/>
      <c r="N16" s="16"/>
      <c r="O16" s="16"/>
    </row>
    <row r="17" spans="1:15" ht="15.7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20" spans="1:15" x14ac:dyDescent="0.2">
      <c r="K20" s="17"/>
    </row>
  </sheetData>
  <mergeCells count="14">
    <mergeCell ref="A14:H14"/>
    <mergeCell ref="A15:O15"/>
    <mergeCell ref="A16:D16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12:N12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torgi-online</cp:lastModifiedBy>
  <cp:revision>3</cp:revision>
  <dcterms:created xsi:type="dcterms:W3CDTF">2014-05-19T23:28:21Z</dcterms:created>
  <dcterms:modified xsi:type="dcterms:W3CDTF">2025-06-18T12:41:36Z</dcterms:modified>
</cp:coreProperties>
</file>