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665" yWindow="1065" windowWidth="19080" windowHeight="11760" tabRatio="500"/>
  </bookViews>
  <sheets>
    <sheet name="Лист1" sheetId="1" r:id="rId1"/>
  </sheets>
  <definedNames>
    <definedName name="_xlnm.Print_Area" localSheetId="0">Лист1!$A$1:$L$34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/>
  <c r="N15"/>
  <c r="N16"/>
  <c r="N17"/>
  <c r="N18"/>
  <c r="N19"/>
  <c r="N13"/>
  <c r="M14"/>
  <c r="M15"/>
  <c r="M16"/>
  <c r="M17"/>
  <c r="M18"/>
  <c r="M19"/>
  <c r="M13"/>
  <c r="K14"/>
  <c r="L14" s="1"/>
  <c r="K15"/>
  <c r="K16"/>
  <c r="L16" s="1"/>
  <c r="K17"/>
  <c r="K18"/>
  <c r="L18" s="1"/>
  <c r="K19"/>
  <c r="L19" s="1"/>
  <c r="I14"/>
  <c r="I15"/>
  <c r="I16"/>
  <c r="I17"/>
  <c r="I18"/>
  <c r="I19"/>
  <c r="K13"/>
  <c r="L13" s="1"/>
  <c r="I13"/>
  <c r="M20" l="1"/>
  <c r="N20"/>
  <c r="J18"/>
  <c r="J16"/>
  <c r="J14"/>
  <c r="J19"/>
  <c r="J17"/>
  <c r="L17"/>
  <c r="J15"/>
  <c r="L15"/>
  <c r="J13"/>
  <c r="L20" l="1"/>
</calcChain>
</file>

<file path=xl/sharedStrings.xml><?xml version="1.0" encoding="utf-8"?>
<sst xmlns="http://schemas.openxmlformats.org/spreadsheetml/2006/main" count="46" uniqueCount="37">
  <si>
    <t xml:space="preserve"> </t>
  </si>
  <si>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</si>
  <si>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</si>
  <si>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</si>
  <si>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</si>
  <si>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</si>
  <si>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Среднее квадратичное отклонение</t>
  </si>
  <si>
    <t>Коэффициент вариации (%)</t>
  </si>
  <si>
    <t>Цена (руб.)</t>
  </si>
  <si>
    <t>Итого:</t>
  </si>
  <si>
    <t>(должность)</t>
  </si>
  <si>
    <t>(подпись/расшифровка подписи)</t>
  </si>
  <si>
    <t xml:space="preserve">Обоснование начальной (максимальной) цены договора 
цены договора, заключаемого с единственным поставщиком (подрядчиком, исполнителем)           </t>
  </si>
  <si>
    <t>Специалист по осуществлению закупок</t>
  </si>
  <si>
    <t>/ А.Е. Шкендерова</t>
  </si>
  <si>
    <t>краевое государственное автономное учреждение здравоохранения "Красноярская межрайонная больница № 5"</t>
  </si>
  <si>
    <t>Используемый метод определения НМЦД:</t>
  </si>
  <si>
    <t xml:space="preserve">Расчет НМЦД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</si>
  <si>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НМЦД (рын)</t>
  </si>
  <si>
    <t>Приложение № 2</t>
  </si>
  <si>
    <t>к извещению о проведении ценового запроса</t>
  </si>
  <si>
    <t>набор</t>
  </si>
  <si>
    <t>Минимальная  цена (руб.)</t>
  </si>
  <si>
    <t>в соответствии с Техническим заданием (Приложение № 3 к Извещению о проведении запроса цен)</t>
  </si>
  <si>
    <t>Определение начальной (максимальной) цены договора на поставку товаров проведено методом сопоставимых рыночных цен (анализа рынка) с учетом общедоступной информации о рыночных ценах товаров, полученной у поставщиков. В качестве обоснования начальной (максимальной) цены договора использована информация о рыночных ценах товаров Предложение № 1, Предложение № 2, Предложение № 3</t>
  </si>
  <si>
    <t>Поставщик 1</t>
  </si>
  <si>
    <t>Поставщик 2</t>
  </si>
  <si>
    <t>Поставщик 3</t>
  </si>
  <si>
    <t>Набор реагентов для иммуноферментного выявления HBsAg</t>
  </si>
  <si>
    <t>Набор реагентов для подтверждения присутствия HBsAg</t>
  </si>
  <si>
    <t>Набор реагентов для иммуноферментного выявления наличия иммуноглобулинов классов G и M к вирусу гепатита С</t>
  </si>
  <si>
    <t>Набор реагентов для иммуноферментного подтверждения наличия иммуноглобулинов классов G и M к вирусу гепатита С</t>
  </si>
  <si>
    <t>Набор реагентов для иммуноферментного подтверждения наличия иммуноглобулинов классов  M к вирусу гепатита D</t>
  </si>
  <si>
    <t>Набор реагентов для иммуноферментного подтверждения наличия иммуноглобулинов классов M к вирусу гепатита A</t>
  </si>
  <si>
    <t>Набор реагентов для выявления иммуноглобулинов класса М к core-антигену вируса гепатита В</t>
  </si>
  <si>
    <t>На основании проведенного анализа рынка и расчетов, НМЦД составляет: 832 584,00 рублей</t>
  </si>
  <si>
    <t>Дата подготовки обоснования НМЦД: 16.06.2025 г.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</si>
</sst>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8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Alignment="0"/>
  </cellStyleXfs>
  <cellXfs count="69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2" fontId="5" fillId="0" borderId="0" xfId="0" applyNumberFormat="1" applyFont="1" applyBorder="1"/>
    <xf numFmtId="2" fontId="5" fillId="0" borderId="0" xfId="0" applyNumberFormat="1" applyFont="1"/>
    <xf numFmtId="164" fontId="1" fillId="0" borderId="1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9</xdr:row>
      <xdr:rowOff>182245</xdr:rowOff>
    </xdr:from>
    <xdr:to>
      <xdr:col>2</xdr:col>
      <xdr:colOff>92551</xdr:colOff>
      <xdr:row>9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14023</xdr:colOff>
      <xdr:row>11</xdr:row>
      <xdr:rowOff>63500</xdr:rowOff>
    </xdr:from>
    <xdr:to>
      <xdr:col>14</xdr:col>
      <xdr:colOff>63500</xdr:colOff>
      <xdr:row>11</xdr:row>
      <xdr:rowOff>547900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22440" y="5482167"/>
          <a:ext cx="1287727" cy="48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49742</xdr:colOff>
      <xdr:row>11</xdr:row>
      <xdr:rowOff>63500</xdr:rowOff>
    </xdr:from>
    <xdr:to>
      <xdr:col>8</xdr:col>
      <xdr:colOff>1037167</xdr:colOff>
      <xdr:row>11</xdr:row>
      <xdr:rowOff>591396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4325" y="5482167"/>
          <a:ext cx="987425" cy="527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75143</xdr:colOff>
      <xdr:row>11</xdr:row>
      <xdr:rowOff>158750</xdr:rowOff>
    </xdr:from>
    <xdr:to>
      <xdr:col>9</xdr:col>
      <xdr:colOff>889000</xdr:colOff>
      <xdr:row>11</xdr:row>
      <xdr:rowOff>460798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85643" y="5577417"/>
          <a:ext cx="813857" cy="30204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7"/>
  <sheetViews>
    <sheetView tabSelected="1" zoomScale="90" zoomScaleNormal="90" zoomScaleSheetLayoutView="85" workbookViewId="0">
      <selection activeCell="A20" sqref="A20:I20"/>
    </sheetView>
  </sheetViews>
  <sheetFormatPr defaultColWidth="9" defaultRowHeight="15"/>
  <cols>
    <col min="1" max="1" width="7.28515625" style="11" customWidth="1"/>
    <col min="2" max="2" width="22" style="11" customWidth="1"/>
    <col min="3" max="3" width="18.42578125" style="11" customWidth="1"/>
    <col min="4" max="4" width="10" style="11" customWidth="1"/>
    <col min="5" max="5" width="6.7109375" style="11" bestFit="1" customWidth="1"/>
    <col min="6" max="6" width="14.140625" style="26" customWidth="1"/>
    <col min="7" max="8" width="14.28515625" style="26" customWidth="1"/>
    <col min="9" max="9" width="18" style="26" customWidth="1"/>
    <col min="10" max="10" width="13.7109375" style="26" customWidth="1"/>
    <col min="11" max="11" width="13.85546875" style="26" bestFit="1" customWidth="1"/>
    <col min="12" max="12" width="18.5703125" style="11" customWidth="1"/>
    <col min="13" max="14" width="18.42578125" style="29" hidden="1" customWidth="1"/>
    <col min="15" max="1007" width="9.140625" style="11" customWidth="1"/>
    <col min="1008" max="16384" width="9" style="11"/>
  </cols>
  <sheetData>
    <row r="1" spans="1:14" ht="15" customHeight="1">
      <c r="A1" s="1" t="s">
        <v>0</v>
      </c>
      <c r="B1" s="1"/>
      <c r="C1" s="1"/>
      <c r="D1" s="1"/>
      <c r="E1" s="1"/>
      <c r="F1" s="10"/>
      <c r="G1" s="10"/>
      <c r="H1" s="10"/>
      <c r="I1" s="10"/>
      <c r="J1" s="10"/>
      <c r="K1" s="35" t="s">
        <v>19</v>
      </c>
      <c r="L1" s="35"/>
    </row>
    <row r="2" spans="1:14" ht="15" customHeight="1">
      <c r="A2" s="1"/>
      <c r="B2" s="1"/>
      <c r="C2" s="1"/>
      <c r="D2" s="1"/>
      <c r="E2" s="1"/>
      <c r="F2" s="10"/>
      <c r="G2" s="10"/>
      <c r="H2" s="10"/>
      <c r="I2" s="10"/>
      <c r="J2" s="10"/>
      <c r="K2" s="35" t="s">
        <v>20</v>
      </c>
      <c r="L2" s="35"/>
    </row>
    <row r="3" spans="1:14" ht="1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</row>
    <row r="4" spans="1:14" ht="37.5" customHeight="1">
      <c r="A4" s="40" t="s">
        <v>12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ht="15" customHeight="1">
      <c r="A5" s="1"/>
      <c r="B5" s="1"/>
      <c r="C5" s="1"/>
      <c r="D5" s="1"/>
      <c r="E5" s="1"/>
      <c r="F5" s="2"/>
      <c r="G5" s="2"/>
      <c r="H5" s="2"/>
      <c r="I5" s="2"/>
      <c r="J5" s="2"/>
      <c r="K5" s="2"/>
    </row>
    <row r="6" spans="1:14">
      <c r="A6" s="1"/>
      <c r="B6" s="1"/>
      <c r="C6" s="1"/>
      <c r="D6" s="1"/>
      <c r="E6" s="1"/>
      <c r="F6" s="2"/>
      <c r="G6" s="2"/>
      <c r="H6" s="2"/>
      <c r="I6" s="3"/>
      <c r="J6" s="4"/>
      <c r="K6" s="2"/>
    </row>
    <row r="7" spans="1:14" ht="33" customHeight="1">
      <c r="A7" s="36" t="s">
        <v>1</v>
      </c>
      <c r="B7" s="36"/>
      <c r="C7" s="36" t="s">
        <v>23</v>
      </c>
      <c r="D7" s="36"/>
      <c r="E7" s="36"/>
      <c r="F7" s="36"/>
      <c r="G7" s="36"/>
      <c r="H7" s="36"/>
      <c r="I7" s="36"/>
      <c r="J7" s="36"/>
      <c r="K7" s="36"/>
      <c r="L7" s="36"/>
    </row>
    <row r="8" spans="1:14" ht="49.5" customHeight="1">
      <c r="A8" s="36" t="s">
        <v>16</v>
      </c>
      <c r="B8" s="36"/>
      <c r="C8" s="41" t="s">
        <v>24</v>
      </c>
      <c r="D8" s="42"/>
      <c r="E8" s="42"/>
      <c r="F8" s="42"/>
      <c r="G8" s="42"/>
      <c r="H8" s="42"/>
      <c r="I8" s="42"/>
      <c r="J8" s="42"/>
      <c r="K8" s="42"/>
      <c r="L8" s="43"/>
    </row>
    <row r="9" spans="1:14">
      <c r="A9" s="44" t="s">
        <v>15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7"/>
    </row>
    <row r="10" spans="1:14" ht="135" customHeight="1">
      <c r="A10" s="48" t="s">
        <v>17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 ht="81.75" customHeight="1">
      <c r="A11" s="36" t="s">
        <v>2</v>
      </c>
      <c r="B11" s="36" t="s">
        <v>3</v>
      </c>
      <c r="C11" s="36"/>
      <c r="D11" s="36" t="s">
        <v>4</v>
      </c>
      <c r="E11" s="38" t="s">
        <v>5</v>
      </c>
      <c r="F11" s="34" t="s">
        <v>25</v>
      </c>
      <c r="G11" s="34" t="s">
        <v>26</v>
      </c>
      <c r="H11" s="34" t="s">
        <v>27</v>
      </c>
      <c r="I11" s="8" t="s">
        <v>6</v>
      </c>
      <c r="J11" s="8" t="s">
        <v>7</v>
      </c>
      <c r="K11" s="38" t="s">
        <v>22</v>
      </c>
      <c r="L11" s="5" t="s">
        <v>18</v>
      </c>
    </row>
    <row r="12" spans="1:14" ht="51" customHeight="1">
      <c r="A12" s="36"/>
      <c r="B12" s="36"/>
      <c r="C12" s="36"/>
      <c r="D12" s="37"/>
      <c r="E12" s="39"/>
      <c r="F12" s="7" t="s">
        <v>8</v>
      </c>
      <c r="G12" s="7" t="s">
        <v>8</v>
      </c>
      <c r="H12" s="7" t="s">
        <v>8</v>
      </c>
      <c r="I12" s="9"/>
      <c r="J12" s="9"/>
      <c r="K12" s="38"/>
      <c r="L12" s="6"/>
    </row>
    <row r="13" spans="1:14" s="14" customFormat="1" ht="30.75" customHeight="1">
      <c r="A13" s="12">
        <v>1</v>
      </c>
      <c r="B13" s="36" t="s">
        <v>28</v>
      </c>
      <c r="C13" s="36"/>
      <c r="D13" s="67" t="s">
        <v>21</v>
      </c>
      <c r="E13" s="28">
        <v>20</v>
      </c>
      <c r="F13" s="68">
        <v>16313</v>
      </c>
      <c r="G13" s="33">
        <v>16711</v>
      </c>
      <c r="H13" s="33">
        <v>17109</v>
      </c>
      <c r="I13" s="13">
        <f>STDEV(F13:H13)</f>
        <v>398</v>
      </c>
      <c r="J13" s="13">
        <f>I13/K13*100</f>
        <v>2.4397719610126893</v>
      </c>
      <c r="K13" s="13">
        <f>F13</f>
        <v>16313</v>
      </c>
      <c r="L13" s="13">
        <f>K13*E13</f>
        <v>326260</v>
      </c>
      <c r="M13" s="30">
        <f>G13*E13</f>
        <v>334220</v>
      </c>
      <c r="N13" s="30">
        <f>H13*E13</f>
        <v>342180</v>
      </c>
    </row>
    <row r="14" spans="1:14" s="14" customFormat="1" ht="29.25" customHeight="1">
      <c r="A14" s="32">
        <v>2</v>
      </c>
      <c r="B14" s="60" t="s">
        <v>29</v>
      </c>
      <c r="C14" s="62"/>
      <c r="D14" s="67" t="s">
        <v>21</v>
      </c>
      <c r="E14" s="28">
        <v>7</v>
      </c>
      <c r="F14" s="27">
        <v>6716</v>
      </c>
      <c r="G14" s="7">
        <v>6880</v>
      </c>
      <c r="H14" s="33">
        <v>7044</v>
      </c>
      <c r="I14" s="13">
        <f t="shared" ref="I14:I19" si="0">STDEV(F14:H14)</f>
        <v>164</v>
      </c>
      <c r="J14" s="13">
        <f>I14/K14*100</f>
        <v>2.4419297200714714</v>
      </c>
      <c r="K14" s="13">
        <f>F14</f>
        <v>6716</v>
      </c>
      <c r="L14" s="13">
        <f>K14*E14</f>
        <v>47012</v>
      </c>
      <c r="M14" s="30">
        <f>G14*E14</f>
        <v>48160</v>
      </c>
      <c r="N14" s="30">
        <f>H14*E14</f>
        <v>49308</v>
      </c>
    </row>
    <row r="15" spans="1:14" s="14" customFormat="1" ht="45.75" customHeight="1">
      <c r="A15" s="32">
        <v>3</v>
      </c>
      <c r="B15" s="60" t="s">
        <v>30</v>
      </c>
      <c r="C15" s="62"/>
      <c r="D15" s="67" t="s">
        <v>21</v>
      </c>
      <c r="E15" s="28">
        <v>20</v>
      </c>
      <c r="F15" s="27">
        <v>15573</v>
      </c>
      <c r="G15" s="7">
        <v>15953</v>
      </c>
      <c r="H15" s="33">
        <v>16333</v>
      </c>
      <c r="I15" s="13">
        <f t="shared" si="0"/>
        <v>380</v>
      </c>
      <c r="J15" s="13">
        <f>I15/K15*100</f>
        <v>2.4401207217620238</v>
      </c>
      <c r="K15" s="13">
        <f>F15</f>
        <v>15573</v>
      </c>
      <c r="L15" s="13">
        <f>K15*E15</f>
        <v>311460</v>
      </c>
      <c r="M15" s="30">
        <f>G15*E15</f>
        <v>319060</v>
      </c>
      <c r="N15" s="30">
        <f>H15*E15</f>
        <v>326660</v>
      </c>
    </row>
    <row r="16" spans="1:14" s="14" customFormat="1" ht="48" customHeight="1">
      <c r="A16" s="32">
        <v>4</v>
      </c>
      <c r="B16" s="60" t="s">
        <v>31</v>
      </c>
      <c r="C16" s="62"/>
      <c r="D16" s="67" t="s">
        <v>21</v>
      </c>
      <c r="E16" s="28">
        <v>15</v>
      </c>
      <c r="F16" s="27">
        <v>7890</v>
      </c>
      <c r="G16" s="7">
        <v>8083</v>
      </c>
      <c r="H16" s="33">
        <v>8275</v>
      </c>
      <c r="I16" s="13">
        <f t="shared" si="0"/>
        <v>192.50021645008187</v>
      </c>
      <c r="J16" s="13">
        <f>I16/K16*100</f>
        <v>2.4397999550073748</v>
      </c>
      <c r="K16" s="13">
        <f>F16</f>
        <v>7890</v>
      </c>
      <c r="L16" s="13">
        <f>K16*E16</f>
        <v>118350</v>
      </c>
      <c r="M16" s="30">
        <f>G16*E16</f>
        <v>121245</v>
      </c>
      <c r="N16" s="30">
        <f>H16*E16</f>
        <v>124125</v>
      </c>
    </row>
    <row r="17" spans="1:14" s="14" customFormat="1" ht="47.25" customHeight="1">
      <c r="A17" s="32">
        <v>5</v>
      </c>
      <c r="B17" s="60" t="s">
        <v>32</v>
      </c>
      <c r="C17" s="62"/>
      <c r="D17" s="67" t="s">
        <v>21</v>
      </c>
      <c r="E17" s="28">
        <v>1</v>
      </c>
      <c r="F17" s="27">
        <v>11231</v>
      </c>
      <c r="G17" s="7">
        <v>11504</v>
      </c>
      <c r="H17" s="33">
        <v>11778</v>
      </c>
      <c r="I17" s="13">
        <f t="shared" si="0"/>
        <v>273.50015234610612</v>
      </c>
      <c r="J17" s="13">
        <f>I17/K17*100</f>
        <v>2.4352252902333373</v>
      </c>
      <c r="K17" s="13">
        <f>F17</f>
        <v>11231</v>
      </c>
      <c r="L17" s="13">
        <f>K17*E17</f>
        <v>11231</v>
      </c>
      <c r="M17" s="30">
        <f>G17*E17</f>
        <v>11504</v>
      </c>
      <c r="N17" s="30">
        <f>H17*E17</f>
        <v>11778</v>
      </c>
    </row>
    <row r="18" spans="1:14" s="14" customFormat="1" ht="48.75" customHeight="1">
      <c r="A18" s="32">
        <v>6</v>
      </c>
      <c r="B18" s="60" t="s">
        <v>33</v>
      </c>
      <c r="C18" s="62"/>
      <c r="D18" s="67" t="s">
        <v>21</v>
      </c>
      <c r="E18" s="28">
        <v>1</v>
      </c>
      <c r="F18" s="27">
        <v>10471</v>
      </c>
      <c r="G18" s="7">
        <v>10727</v>
      </c>
      <c r="H18" s="33">
        <v>10982</v>
      </c>
      <c r="I18" s="13">
        <f t="shared" si="0"/>
        <v>255.5001630788976</v>
      </c>
      <c r="J18" s="13">
        <f>I18/K18*100</f>
        <v>2.4400741388491798</v>
      </c>
      <c r="K18" s="13">
        <f>F18</f>
        <v>10471</v>
      </c>
      <c r="L18" s="13">
        <f>K18*E18</f>
        <v>10471</v>
      </c>
      <c r="M18" s="30">
        <f>G18*E18</f>
        <v>10727</v>
      </c>
      <c r="N18" s="30">
        <f>H18*E18</f>
        <v>10982</v>
      </c>
    </row>
    <row r="19" spans="1:14" s="14" customFormat="1" ht="47.25" customHeight="1">
      <c r="A19" s="32">
        <v>7</v>
      </c>
      <c r="B19" s="60" t="s">
        <v>34</v>
      </c>
      <c r="C19" s="62"/>
      <c r="D19" s="67" t="s">
        <v>21</v>
      </c>
      <c r="E19" s="28">
        <v>1</v>
      </c>
      <c r="F19" s="27">
        <v>7800</v>
      </c>
      <c r="G19" s="7">
        <v>7990</v>
      </c>
      <c r="H19" s="33">
        <v>8180</v>
      </c>
      <c r="I19" s="13">
        <f t="shared" si="0"/>
        <v>190</v>
      </c>
      <c r="J19" s="13">
        <f>I19/K19*100</f>
        <v>2.4358974358974361</v>
      </c>
      <c r="K19" s="13">
        <f>F19</f>
        <v>7800</v>
      </c>
      <c r="L19" s="13">
        <f>K19*E19</f>
        <v>7800</v>
      </c>
      <c r="M19" s="30">
        <f>G19*E19</f>
        <v>7990</v>
      </c>
      <c r="N19" s="30">
        <f>H19*E19</f>
        <v>8180</v>
      </c>
    </row>
    <row r="20" spans="1:14">
      <c r="A20" s="58"/>
      <c r="B20" s="58"/>
      <c r="C20" s="58"/>
      <c r="D20" s="58"/>
      <c r="E20" s="59"/>
      <c r="F20" s="58"/>
      <c r="G20" s="58"/>
      <c r="H20" s="58"/>
      <c r="I20" s="58"/>
      <c r="J20" s="15"/>
      <c r="K20" s="12" t="s">
        <v>9</v>
      </c>
      <c r="L20" s="13">
        <f>SUM(L13:L19)</f>
        <v>832584</v>
      </c>
      <c r="M20" s="29">
        <f>SUM(M13:M19)</f>
        <v>852906</v>
      </c>
      <c r="N20" s="29">
        <f>SUM(N13:N19)</f>
        <v>873213</v>
      </c>
    </row>
    <row r="21" spans="1:14">
      <c r="A21" s="60" t="s">
        <v>35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2"/>
    </row>
    <row r="22" spans="1:14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4">
      <c r="A23" s="54" t="s">
        <v>36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4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4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4" ht="15.75" thickBot="1">
      <c r="A26" s="1"/>
      <c r="B26" s="1"/>
      <c r="C26" s="1"/>
      <c r="D26" s="1"/>
      <c r="E26" s="1"/>
      <c r="F26" s="2"/>
      <c r="G26" s="2"/>
      <c r="H26" s="2"/>
      <c r="I26" s="2"/>
      <c r="J26" s="2"/>
      <c r="K26" s="2"/>
    </row>
    <row r="27" spans="1:14" ht="15.75" thickBot="1">
      <c r="A27" s="56" t="s">
        <v>13</v>
      </c>
      <c r="B27" s="57"/>
      <c r="C27" s="57"/>
      <c r="D27" s="16"/>
      <c r="F27" s="11"/>
      <c r="G27" s="11"/>
      <c r="H27" s="11"/>
      <c r="I27" s="11"/>
      <c r="J27" s="11"/>
      <c r="K27" s="11"/>
    </row>
    <row r="28" spans="1:14">
      <c r="A28" s="63"/>
      <c r="B28" s="64"/>
      <c r="C28" s="64"/>
      <c r="D28" s="17"/>
      <c r="F28" s="11"/>
      <c r="G28" s="11"/>
      <c r="H28" s="11"/>
      <c r="I28" s="11"/>
      <c r="J28" s="11"/>
      <c r="K28" s="11"/>
    </row>
    <row r="29" spans="1:14" ht="15.75" thickBot="1">
      <c r="A29" s="65" t="s">
        <v>10</v>
      </c>
      <c r="B29" s="66"/>
      <c r="C29" s="66"/>
      <c r="D29" s="18"/>
      <c r="F29" s="11"/>
      <c r="G29" s="19"/>
      <c r="H29" s="19"/>
      <c r="I29" s="19"/>
      <c r="J29" s="19"/>
      <c r="K29" s="11"/>
    </row>
    <row r="30" spans="1:14">
      <c r="A30" s="49" t="s">
        <v>14</v>
      </c>
      <c r="B30" s="50"/>
      <c r="C30" s="50"/>
      <c r="D30" s="20"/>
      <c r="F30" s="19"/>
      <c r="G30" s="19"/>
      <c r="H30" s="19"/>
      <c r="I30" s="19"/>
      <c r="J30" s="19"/>
      <c r="K30" s="11"/>
    </row>
    <row r="31" spans="1:14" ht="15.75" thickBot="1">
      <c r="A31" s="51" t="s">
        <v>11</v>
      </c>
      <c r="B31" s="52"/>
      <c r="C31" s="52"/>
      <c r="D31" s="20"/>
      <c r="E31" s="21"/>
      <c r="F31" s="20"/>
      <c r="G31" s="21"/>
      <c r="H31" s="31"/>
      <c r="I31" s="22"/>
      <c r="J31" s="22"/>
      <c r="K31" s="11"/>
    </row>
    <row r="32" spans="1:14">
      <c r="A32" s="23"/>
      <c r="B32" s="23"/>
      <c r="C32" s="23"/>
      <c r="D32" s="21"/>
      <c r="E32" s="23"/>
      <c r="F32" s="20"/>
      <c r="G32" s="21"/>
      <c r="H32" s="31"/>
      <c r="I32" s="22"/>
      <c r="J32" s="22"/>
      <c r="K32" s="11"/>
    </row>
    <row r="33" spans="1:10">
      <c r="A33" s="24" t="s">
        <v>0</v>
      </c>
      <c r="F33" s="25"/>
      <c r="G33" s="21"/>
      <c r="H33" s="31"/>
      <c r="I33" s="22"/>
      <c r="J33" s="22"/>
    </row>
    <row r="34" spans="1:10">
      <c r="F34" s="25"/>
      <c r="G34" s="21"/>
      <c r="H34" s="31"/>
      <c r="I34" s="22"/>
      <c r="J34" s="22"/>
    </row>
    <row r="35" spans="1:10">
      <c r="F35" s="25"/>
      <c r="G35" s="21"/>
      <c r="H35" s="31"/>
      <c r="I35" s="22"/>
      <c r="J35" s="22"/>
    </row>
    <row r="36" spans="1:10">
      <c r="F36" s="25"/>
      <c r="G36" s="21"/>
      <c r="H36" s="31"/>
      <c r="I36" s="22"/>
      <c r="J36" s="22"/>
    </row>
    <row r="37" spans="1:10">
      <c r="F37" s="25"/>
      <c r="G37" s="21"/>
      <c r="H37" s="31"/>
      <c r="I37" s="22"/>
      <c r="J37" s="22"/>
    </row>
    <row r="38" spans="1:10">
      <c r="F38" s="25"/>
      <c r="G38" s="21"/>
      <c r="H38" s="31"/>
      <c r="I38" s="22"/>
      <c r="J38" s="22"/>
    </row>
    <row r="39" spans="1:10">
      <c r="F39" s="25"/>
      <c r="G39" s="21"/>
      <c r="H39" s="31"/>
      <c r="I39" s="22"/>
      <c r="J39" s="22"/>
    </row>
    <row r="40" spans="1:10">
      <c r="F40" s="25"/>
      <c r="G40" s="21"/>
      <c r="H40" s="31"/>
      <c r="I40" s="22"/>
      <c r="J40" s="22"/>
    </row>
    <row r="41" spans="1:10">
      <c r="F41" s="25"/>
      <c r="G41" s="21"/>
      <c r="H41" s="31"/>
      <c r="I41" s="22"/>
      <c r="J41" s="22"/>
    </row>
    <row r="42" spans="1:10">
      <c r="F42" s="25"/>
      <c r="G42" s="21"/>
      <c r="H42" s="31"/>
      <c r="I42" s="22"/>
      <c r="J42" s="22"/>
    </row>
    <row r="43" spans="1:10">
      <c r="F43" s="25"/>
      <c r="G43" s="21"/>
      <c r="H43" s="31"/>
      <c r="I43" s="22"/>
      <c r="J43" s="22"/>
    </row>
    <row r="44" spans="1:10">
      <c r="F44" s="25"/>
      <c r="G44" s="21"/>
      <c r="H44" s="31"/>
      <c r="I44" s="22"/>
      <c r="J44" s="22"/>
    </row>
    <row r="45" spans="1:10">
      <c r="F45" s="25"/>
      <c r="G45" s="21"/>
      <c r="H45" s="31"/>
      <c r="I45" s="22"/>
      <c r="J45" s="22"/>
    </row>
    <row r="46" spans="1:10">
      <c r="F46" s="25"/>
      <c r="G46" s="21"/>
      <c r="H46" s="31"/>
      <c r="I46" s="22"/>
      <c r="J46" s="22"/>
    </row>
    <row r="47" spans="1:10">
      <c r="F47" s="25"/>
      <c r="G47" s="21"/>
      <c r="H47" s="31"/>
      <c r="I47" s="22"/>
      <c r="J47" s="22"/>
    </row>
    <row r="48" spans="1:10">
      <c r="F48" s="25"/>
      <c r="G48" s="21"/>
      <c r="H48" s="31"/>
      <c r="I48" s="22"/>
      <c r="J48" s="22"/>
    </row>
    <row r="49" spans="6:10">
      <c r="F49" s="25"/>
      <c r="G49" s="21"/>
      <c r="H49" s="31"/>
      <c r="I49" s="22"/>
      <c r="J49" s="22"/>
    </row>
    <row r="50" spans="6:10">
      <c r="F50" s="25"/>
      <c r="G50" s="21"/>
      <c r="H50" s="31"/>
      <c r="I50" s="22"/>
      <c r="J50" s="22"/>
    </row>
    <row r="51" spans="6:10">
      <c r="F51" s="25"/>
      <c r="G51" s="21"/>
      <c r="H51" s="31"/>
      <c r="I51" s="22"/>
      <c r="J51" s="22"/>
    </row>
    <row r="52" spans="6:10">
      <c r="F52" s="25"/>
      <c r="G52" s="21"/>
      <c r="H52" s="31"/>
      <c r="I52" s="22"/>
      <c r="J52" s="22"/>
    </row>
    <row r="53" spans="6:10">
      <c r="F53" s="25"/>
      <c r="G53" s="21"/>
      <c r="H53" s="31"/>
      <c r="I53" s="22"/>
      <c r="J53" s="22"/>
    </row>
    <row r="54" spans="6:10">
      <c r="F54" s="25"/>
      <c r="G54" s="25"/>
      <c r="H54" s="25"/>
      <c r="I54" s="22"/>
      <c r="J54" s="22"/>
    </row>
    <row r="55" spans="6:10">
      <c r="F55" s="25"/>
      <c r="G55" s="25"/>
      <c r="H55" s="25"/>
      <c r="I55" s="25"/>
      <c r="J55" s="25"/>
    </row>
    <row r="56" spans="6:10">
      <c r="F56" s="25"/>
      <c r="G56" s="25"/>
      <c r="H56" s="25"/>
      <c r="I56" s="25"/>
    </row>
    <row r="57" spans="6:10">
      <c r="F57" s="25"/>
      <c r="G57" s="25"/>
      <c r="H57" s="25"/>
      <c r="I57" s="25"/>
    </row>
  </sheetData>
  <mergeCells count="32">
    <mergeCell ref="B13:C13"/>
    <mergeCell ref="A20:I20"/>
    <mergeCell ref="A21:L21"/>
    <mergeCell ref="A28:C28"/>
    <mergeCell ref="A29:C29"/>
    <mergeCell ref="B19:C19"/>
    <mergeCell ref="B14:C14"/>
    <mergeCell ref="B15:C15"/>
    <mergeCell ref="B16:C16"/>
    <mergeCell ref="B17:C17"/>
    <mergeCell ref="B18:C18"/>
    <mergeCell ref="A30:C30"/>
    <mergeCell ref="A31:C31"/>
    <mergeCell ref="A22:L22"/>
    <mergeCell ref="A23:L23"/>
    <mergeCell ref="A24:L24"/>
    <mergeCell ref="A25:L25"/>
    <mergeCell ref="A27:C27"/>
    <mergeCell ref="K1:L1"/>
    <mergeCell ref="K2:L2"/>
    <mergeCell ref="D11:D12"/>
    <mergeCell ref="E11:E12"/>
    <mergeCell ref="K11:K12"/>
    <mergeCell ref="A4:L4"/>
    <mergeCell ref="A7:B7"/>
    <mergeCell ref="C7:L7"/>
    <mergeCell ref="A8:B8"/>
    <mergeCell ref="C8:L8"/>
    <mergeCell ref="A11:A12"/>
    <mergeCell ref="B11:C12"/>
    <mergeCell ref="A9:L9"/>
    <mergeCell ref="A10:L10"/>
  </mergeCells>
  <phoneticPr fontId="2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администратор</cp:lastModifiedBy>
  <cp:revision>7</cp:revision>
  <cp:lastPrinted>2014-05-23T17:45:00Z</cp:lastPrinted>
  <dcterms:created xsi:type="dcterms:W3CDTF">2014-01-17T11:35:00Z</dcterms:created>
  <dcterms:modified xsi:type="dcterms:W3CDTF">2025-06-17T11:07:42Z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