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3" r:id="rId1"/>
  </sheets>
  <definedNames>
    <definedName name="_xlnm.Print_Titles" localSheetId="0">Лист1!$6:$7</definedName>
  </definedNames>
  <calcPr calcId="144525"/>
</workbook>
</file>

<file path=xl/calcChain.xml><?xml version="1.0" encoding="utf-8"?>
<calcChain xmlns="http://schemas.openxmlformats.org/spreadsheetml/2006/main">
  <c r="H8" i="3" l="1"/>
  <c r="I8" i="3" s="1"/>
  <c r="J8" i="3" s="1"/>
  <c r="K8" i="3"/>
  <c r="M8" i="3"/>
  <c r="L8" i="3" l="1"/>
  <c r="N8" i="3" s="1"/>
  <c r="N9" i="3" l="1"/>
</calcChain>
</file>

<file path=xl/sharedStrings.xml><?xml version="1.0" encoding="utf-8"?>
<sst xmlns="http://schemas.openxmlformats.org/spreadsheetml/2006/main" count="31" uniqueCount="31">
  <si>
    <t>№</t>
  </si>
  <si>
    <t>Кол-во</t>
  </si>
  <si>
    <t>Однородность совокупности значений выявленных цен, используемых в расчете Н(М)ЦК, ЦКЕП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</si>
  <si>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</si>
  <si>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</si>
  <si>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</si>
  <si>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Коммерческие предложения</t>
  </si>
  <si>
    <r>
      <t xml:space="preserve">коэффициент вариации цен V (%)           </t>
    </r>
    <r>
      <rPr>
        <i/>
        <sz val="13"/>
        <color indexed="8"/>
        <rFont val="Times New Roman"/>
        <family val="1"/>
        <charset val="204"/>
      </rPr>
      <t xml:space="preserve">         (не должен превышать 33%)</t>
    </r>
  </si>
  <si>
    <t>Количество</t>
  </si>
  <si>
    <t>Наименование предмета договора</t>
  </si>
  <si>
    <t>Используемый метод определения НМЦД - Метод сопоставимых рыночных цен (анализ рынка)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</si>
  <si>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цi- цена единицы товара, работы, услуги, указанная в источнике с номером i;
n - количество значений, используемых в расчете;
v - количество (объем) закупаемого товара (работы, услуги);
i - номер источника ценовой информации;
&lt;ц&gt; - средняя арифметическая величина цены единицы товара, работы, услуги;
V - коэффициент вариации.
</t>
  </si>
  <si>
    <r>
      <t>Расчет Н(М)ЦК по формуле</t>
    </r>
    <r>
      <rPr>
        <sz val="13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</si>
  <si>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Н(М)ЦК,  контракта (договора)</t>
  </si>
  <si>
    <t>Н(М)ЦК, ЦКЕП, определяемая методом сопоставимых рыночных цен (анализа рынка)</t>
  </si>
  <si>
    <t>Итого:</t>
  </si>
  <si>
    <t>Ед. изм.</t>
  </si>
  <si>
    <t>Коммерческое предложение № 1</t>
  </si>
  <si>
    <t>Коммерческое предложение № 2</t>
  </si>
  <si>
    <t>Коммерческое предложение № 3</t>
  </si>
  <si>
    <t xml:space="preserve">Обоснование начальной (максимальной) цены  договора </t>
  </si>
  <si>
    <t>Подготовил:</t>
  </si>
  <si>
    <t>(должность)</t>
  </si>
  <si>
    <t>(подпись)</t>
  </si>
  <si>
    <t>(расшифровка)</t>
  </si>
  <si>
    <t>Сорокина В.А.</t>
  </si>
  <si>
    <t>УТВЕРЖДАЮ
                                                                                                                          Директор  управляющей организации ООО «ВВКС»  
                  _______________ П.П. Сенякаев
                  « ____ » ___________2025 г.</t>
  </si>
  <si>
    <t xml:space="preserve">Специалист по закупкам и договорной работе </t>
  </si>
  <si>
    <t>час</t>
  </si>
  <si>
    <t xml:space="preserve">на оказание услуг по охране очистных сооружений канализации ул. Парковая                                             </t>
  </si>
  <si>
    <t>Оказание услуг по охране очистных сооружений канализации ул. Парковая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</si>
</sst>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8"/>
      <name val="Calibri"/>
      <family val="2"/>
      <charset val="204"/>
    </font>
    <font>
      <i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8"/>
      <color indexed="8"/>
      <name val="Tahoma"/>
      <family val="2"/>
      <charset val="204"/>
    </font>
    <font>
      <u/>
      <sz val="13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/>
    <xf numFmtId="164" fontId="9" fillId="0" borderId="0" xfId="0" applyNumberFormat="1" applyFont="1" applyAlignment="1">
      <alignment horizontal="left" wrapText="1"/>
    </xf>
    <xf numFmtId="2" fontId="9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10" fillId="0" borderId="0" xfId="0" applyNumberFormat="1" applyFont="1" applyAlignment="1">
      <alignment wrapText="1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/>
    <xf numFmtId="0" fontId="11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vertical="center"/>
      <protection locked="0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/>
    <xf numFmtId="164" fontId="9" fillId="0" borderId="0" xfId="0" applyNumberFormat="1" applyFont="1" applyAlignment="1">
      <alignment horizontal="left" wrapText="1"/>
    </xf>
    <xf numFmtId="1" fontId="7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wrapText="1"/>
    </xf>
    <xf numFmtId="4" fontId="15" fillId="0" borderId="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9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6</xdr:row>
      <xdr:rowOff>1304925</xdr:rowOff>
    </xdr:from>
    <xdr:to>
      <xdr:col>9</xdr:col>
      <xdr:colOff>904875</xdr:colOff>
      <xdr:row>6</xdr:row>
      <xdr:rowOff>1743075</xdr:rowOff>
    </xdr:to>
    <xdr:pic>
      <xdr:nvPicPr>
        <xdr:cNvPr id="21008" name="Picture 1">
          <a:extLst>
            <a:ext uri="{FF2B5EF4-FFF2-40B4-BE49-F238E27FC236}">
              <a16:creationId xmlns:a16="http://schemas.microsoft.com/office/drawing/2014/main" xmlns="" id="{E9174163-4C8A-A379-FC72-D129981D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9150" y="3600450"/>
          <a:ext cx="6953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6</xdr:row>
      <xdr:rowOff>914400</xdr:rowOff>
    </xdr:from>
    <xdr:to>
      <xdr:col>8</xdr:col>
      <xdr:colOff>1019175</xdr:colOff>
      <xdr:row>6</xdr:row>
      <xdr:rowOff>1352550</xdr:rowOff>
    </xdr:to>
    <xdr:pic>
      <xdr:nvPicPr>
        <xdr:cNvPr id="21009" name="Picture 2">
          <a:extLst>
            <a:ext uri="{FF2B5EF4-FFF2-40B4-BE49-F238E27FC236}">
              <a16:creationId xmlns:a16="http://schemas.microsoft.com/office/drawing/2014/main" xmlns="" id="{2C3C24F4-B5BA-2E8C-EA41-C0ED105B9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320992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209550</xdr:colOff>
      <xdr:row>6</xdr:row>
      <xdr:rowOff>2143125</xdr:rowOff>
    </xdr:from>
    <xdr:to>
      <xdr:col>10</xdr:col>
      <xdr:colOff>1666875</xdr:colOff>
      <xdr:row>6</xdr:row>
      <xdr:rowOff>2514600</xdr:rowOff>
    </xdr:to>
    <xdr:pic>
      <xdr:nvPicPr>
        <xdr:cNvPr id="21010" name="Picture 5">
          <a:extLst>
            <a:ext uri="{FF2B5EF4-FFF2-40B4-BE49-F238E27FC236}">
              <a16:creationId xmlns:a16="http://schemas.microsoft.com/office/drawing/2014/main" xmlns="" id="{3D8BC7A9-3857-FC74-7752-C61B6B9E6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4438650"/>
          <a:ext cx="14573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6</xdr:row>
      <xdr:rowOff>1400175</xdr:rowOff>
    </xdr:from>
    <xdr:to>
      <xdr:col>10</xdr:col>
      <xdr:colOff>419100</xdr:colOff>
      <xdr:row>6</xdr:row>
      <xdr:rowOff>1638300</xdr:rowOff>
    </xdr:to>
    <xdr:pic>
      <xdr:nvPicPr>
        <xdr:cNvPr id="21011" name="Picture 6">
          <a:extLst>
            <a:ext uri="{FF2B5EF4-FFF2-40B4-BE49-F238E27FC236}">
              <a16:creationId xmlns:a16="http://schemas.microsoft.com/office/drawing/2014/main" xmlns="" id="{4DB27A35-D9EA-E502-3237-A67F76489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1225" y="3695700"/>
          <a:ext cx="152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11</xdr:row>
      <xdr:rowOff>0</xdr:rowOff>
    </xdr:from>
    <xdr:ext cx="19445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D31C0D7-27C6-51FB-D801-707125E549F9}"/>
            </a:ext>
          </a:extLst>
        </xdr:cNvPr>
        <xdr:cNvSpPr txBox="1"/>
      </xdr:nvSpPr>
      <xdr:spPr>
        <a:xfrm>
          <a:off x="2095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94454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E408FBC0-BF64-395C-B36A-4508E9425D20}"/>
            </a:ext>
          </a:extLst>
        </xdr:cNvPr>
        <xdr:cNvSpPr txBox="1"/>
      </xdr:nvSpPr>
      <xdr:spPr>
        <a:xfrm>
          <a:off x="2095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</xdr:col>
      <xdr:colOff>38100</xdr:colOff>
      <xdr:row>11</xdr:row>
      <xdr:rowOff>0</xdr:rowOff>
    </xdr:from>
    <xdr:ext cx="194454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F32E1D22-748B-053D-DECD-A1BA7768916B}"/>
            </a:ext>
          </a:extLst>
        </xdr:cNvPr>
        <xdr:cNvSpPr txBox="1"/>
      </xdr:nvSpPr>
      <xdr:spPr>
        <a:xfrm>
          <a:off x="257175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11</xdr:row>
      <xdr:rowOff>0</xdr:rowOff>
    </xdr:from>
    <xdr:ext cx="194454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A4FE217B-DB67-78E7-42E2-157067B3D1AB}"/>
            </a:ext>
          </a:extLst>
        </xdr:cNvPr>
        <xdr:cNvSpPr txBox="1"/>
      </xdr:nvSpPr>
      <xdr:spPr>
        <a:xfrm>
          <a:off x="640080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361950</xdr:colOff>
      <xdr:row>11</xdr:row>
      <xdr:rowOff>0</xdr:rowOff>
    </xdr:from>
    <xdr:ext cx="194454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39E52FED-C012-24F0-4C15-DF9C5FC5F946}"/>
            </a:ext>
          </a:extLst>
        </xdr:cNvPr>
        <xdr:cNvSpPr txBox="1"/>
      </xdr:nvSpPr>
      <xdr:spPr>
        <a:xfrm>
          <a:off x="64579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419100</xdr:colOff>
      <xdr:row>11</xdr:row>
      <xdr:rowOff>0</xdr:rowOff>
    </xdr:from>
    <xdr:ext cx="194454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70607518-453D-3A1E-F862-90F8114DE7D1}"/>
            </a:ext>
          </a:extLst>
        </xdr:cNvPr>
        <xdr:cNvSpPr txBox="1"/>
      </xdr:nvSpPr>
      <xdr:spPr>
        <a:xfrm>
          <a:off x="6505575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361950</xdr:colOff>
      <xdr:row>11</xdr:row>
      <xdr:rowOff>0</xdr:rowOff>
    </xdr:from>
    <xdr:ext cx="194454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DB1B7C6C-7E56-6173-7909-7CDE838A20A4}"/>
            </a:ext>
          </a:extLst>
        </xdr:cNvPr>
        <xdr:cNvSpPr txBox="1"/>
      </xdr:nvSpPr>
      <xdr:spPr>
        <a:xfrm>
          <a:off x="6457950" y="1051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94454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8BCC5322-A492-4270-459F-561A2FC9FFF7}"/>
            </a:ext>
          </a:extLst>
        </xdr:cNvPr>
        <xdr:cNvSpPr txBox="1"/>
      </xdr:nvSpPr>
      <xdr:spPr>
        <a:xfrm>
          <a:off x="552450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94454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D673CFB8-0316-CA36-7375-F460A2FFEB68}"/>
            </a:ext>
          </a:extLst>
        </xdr:cNvPr>
        <xdr:cNvSpPr txBox="1"/>
      </xdr:nvSpPr>
      <xdr:spPr>
        <a:xfrm>
          <a:off x="552450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38100</xdr:colOff>
      <xdr:row>13</xdr:row>
      <xdr:rowOff>0</xdr:rowOff>
    </xdr:from>
    <xdr:ext cx="194454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FFDDDA0D-C069-94D7-8D9A-FBC779C6AEF3}"/>
            </a:ext>
          </a:extLst>
        </xdr:cNvPr>
        <xdr:cNvSpPr txBox="1"/>
      </xdr:nvSpPr>
      <xdr:spPr>
        <a:xfrm>
          <a:off x="590550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304800</xdr:colOff>
      <xdr:row>13</xdr:row>
      <xdr:rowOff>0</xdr:rowOff>
    </xdr:from>
    <xdr:ext cx="194454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393C9280-D760-9DA0-B341-3E65C056DD9A}"/>
            </a:ext>
          </a:extLst>
        </xdr:cNvPr>
        <xdr:cNvSpPr txBox="1"/>
      </xdr:nvSpPr>
      <xdr:spPr>
        <a:xfrm>
          <a:off x="7381875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361950</xdr:colOff>
      <xdr:row>13</xdr:row>
      <xdr:rowOff>0</xdr:rowOff>
    </xdr:from>
    <xdr:ext cx="19445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FD60F6F1-6505-7EFD-F7AE-B7B35BB2E118}"/>
            </a:ext>
          </a:extLst>
        </xdr:cNvPr>
        <xdr:cNvSpPr txBox="1"/>
      </xdr:nvSpPr>
      <xdr:spPr>
        <a:xfrm>
          <a:off x="7439025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419100</xdr:colOff>
      <xdr:row>13</xdr:row>
      <xdr:rowOff>0</xdr:rowOff>
    </xdr:from>
    <xdr:ext cx="19445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289E02E3-F204-ADD7-2D35-623769591F9A}"/>
            </a:ext>
          </a:extLst>
        </xdr:cNvPr>
        <xdr:cNvSpPr txBox="1"/>
      </xdr:nvSpPr>
      <xdr:spPr>
        <a:xfrm>
          <a:off x="7496175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5</xdr:col>
      <xdr:colOff>361950</xdr:colOff>
      <xdr:row>13</xdr:row>
      <xdr:rowOff>0</xdr:rowOff>
    </xdr:from>
    <xdr:ext cx="194454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31F68602-00A1-5158-E2E3-EB2F2E11C619}"/>
            </a:ext>
          </a:extLst>
        </xdr:cNvPr>
        <xdr:cNvSpPr txBox="1"/>
      </xdr:nvSpPr>
      <xdr:spPr>
        <a:xfrm>
          <a:off x="7439025" y="6619875"/>
          <a:ext cx="1944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zoomScale="70" zoomScaleNormal="70" workbookViewId="0">
      <selection activeCell="H17" sqref="H17"/>
    </sheetView>
  </sheetViews>
  <sheetFormatPr defaultRowHeight="12.75" x14ac:dyDescent="0.2"/>
  <cols>
    <col min="1" max="1" width="8.28515625" style="1" customWidth="1"/>
    <col min="2" max="2" width="47.5703125" style="1" customWidth="1"/>
    <col min="3" max="3" width="17.28515625" style="1" customWidth="1"/>
    <col min="4" max="4" width="13.42578125" style="1" customWidth="1"/>
    <col min="5" max="7" width="22" style="1" customWidth="1"/>
    <col min="8" max="9" width="17.5703125" style="1" customWidth="1"/>
    <col min="10" max="10" width="19.5703125" style="1" customWidth="1"/>
    <col min="11" max="11" width="30.140625" style="1" customWidth="1"/>
    <col min="12" max="12" width="19.28515625" style="1" customWidth="1"/>
    <col min="13" max="13" width="17" style="1" customWidth="1"/>
    <col min="14" max="14" width="23.140625" style="1" customWidth="1"/>
    <col min="15" max="15" width="32.140625" style="1" customWidth="1"/>
    <col min="16" max="16" width="38.85546875" style="1" customWidth="1"/>
    <col min="17" max="17" width="37.42578125" style="1" customWidth="1"/>
    <col min="18" max="18" width="38" style="1" customWidth="1"/>
    <col min="19" max="16384" width="9.140625" style="1"/>
  </cols>
  <sheetData>
    <row r="1" spans="1:28" x14ac:dyDescent="0.2">
      <c r="K1" s="35"/>
      <c r="L1" s="35"/>
      <c r="M1" s="35"/>
      <c r="N1" s="35"/>
    </row>
    <row r="2" spans="1:28" ht="78.75" customHeight="1" x14ac:dyDescent="0.25">
      <c r="B2" s="36" t="s">
        <v>26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28" s="25" customFormat="1" ht="32.25" customHeight="1" x14ac:dyDescent="0.2">
      <c r="B3" s="38" t="s">
        <v>20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8" ht="45" customHeight="1" x14ac:dyDescent="0.25">
      <c r="A4" s="4"/>
      <c r="B4" s="38" t="s">
        <v>29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8" ht="27.75" customHeight="1" x14ac:dyDescent="0.2">
      <c r="A5" s="40" t="s">
        <v>10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28" ht="63" customHeight="1" x14ac:dyDescent="0.2">
      <c r="A6" s="41" t="s">
        <v>0</v>
      </c>
      <c r="B6" s="41" t="s">
        <v>9</v>
      </c>
      <c r="C6" s="41" t="s">
        <v>16</v>
      </c>
      <c r="D6" s="41" t="s">
        <v>1</v>
      </c>
      <c r="E6" s="41" t="s">
        <v>6</v>
      </c>
      <c r="F6" s="41"/>
      <c r="G6" s="41"/>
      <c r="H6" s="42" t="s">
        <v>2</v>
      </c>
      <c r="I6" s="42"/>
      <c r="J6" s="42"/>
      <c r="K6" s="43" t="s">
        <v>14</v>
      </c>
      <c r="L6" s="43"/>
      <c r="M6" s="43"/>
      <c r="N6" s="43"/>
    </row>
    <row r="7" spans="1:28" ht="201" customHeight="1" x14ac:dyDescent="0.2">
      <c r="A7" s="41"/>
      <c r="B7" s="41"/>
      <c r="C7" s="41"/>
      <c r="D7" s="41"/>
      <c r="E7" s="15" t="s">
        <v>17</v>
      </c>
      <c r="F7" s="15" t="s">
        <v>18</v>
      </c>
      <c r="G7" s="15" t="s">
        <v>19</v>
      </c>
      <c r="H7" s="15" t="s">
        <v>3</v>
      </c>
      <c r="I7" s="15" t="s">
        <v>4</v>
      </c>
      <c r="J7" s="15" t="s">
        <v>7</v>
      </c>
      <c r="K7" s="15" t="s">
        <v>12</v>
      </c>
      <c r="L7" s="15" t="s">
        <v>5</v>
      </c>
      <c r="M7" s="15" t="s">
        <v>8</v>
      </c>
      <c r="N7" s="15" t="s">
        <v>13</v>
      </c>
    </row>
    <row r="8" spans="1:28" s="25" customFormat="1" ht="65.25" customHeight="1" x14ac:dyDescent="0.2">
      <c r="A8" s="14">
        <v>1</v>
      </c>
      <c r="B8" s="24" t="s">
        <v>30</v>
      </c>
      <c r="C8" s="14" t="s">
        <v>28</v>
      </c>
      <c r="D8" s="27">
        <v>2208</v>
      </c>
      <c r="E8" s="29">
        <v>250</v>
      </c>
      <c r="F8" s="29">
        <v>254</v>
      </c>
      <c r="G8" s="29">
        <v>262</v>
      </c>
      <c r="H8" s="9">
        <f>ROUND(AVERAGE(E8:G8),2)</f>
        <v>255.33</v>
      </c>
      <c r="I8" s="10">
        <f>ROUND(SQRT(ROUND(POWER(E8-H8,2)+POWER(F8-H8,2)+POWER(G8-H8,2),2)/(3-1)),2)</f>
        <v>6.11</v>
      </c>
      <c r="J8" s="10">
        <f>ROUND(I8/H8*100,2)</f>
        <v>2.39</v>
      </c>
      <c r="K8" s="11">
        <f>ROUND(1/3*(E8+F8+G8),6)</f>
        <v>255.33333300000001</v>
      </c>
      <c r="L8" s="12">
        <f>H8</f>
        <v>255.33</v>
      </c>
      <c r="M8" s="13">
        <f>D8</f>
        <v>2208</v>
      </c>
      <c r="N8" s="13">
        <f>L8*M8</f>
        <v>563768.64</v>
      </c>
    </row>
    <row r="9" spans="1:28" s="3" customFormat="1" ht="30.75" customHeight="1" x14ac:dyDescent="0.25">
      <c r="A9" s="34" t="s">
        <v>15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23">
        <f>SUM(N8:N8)</f>
        <v>563768.64</v>
      </c>
      <c r="O9" s="20"/>
      <c r="P9" s="19"/>
      <c r="Q9" s="19"/>
    </row>
    <row r="10" spans="1:28" s="2" customFormat="1" ht="106.5" customHeight="1" x14ac:dyDescent="0.3">
      <c r="A10" s="33" t="s">
        <v>11</v>
      </c>
      <c r="B10" s="33"/>
      <c r="C10" s="33"/>
      <c r="D10" s="33"/>
      <c r="E10" s="33"/>
      <c r="F10" s="5"/>
      <c r="G10" s="5"/>
      <c r="H10" s="6"/>
      <c r="I10" s="5"/>
      <c r="J10" s="5"/>
      <c r="K10" s="5"/>
      <c r="L10" s="16"/>
      <c r="M10" s="16"/>
      <c r="N10" s="16"/>
      <c r="O10" s="17"/>
      <c r="Q10" s="21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2" customFormat="1" ht="25.5" customHeight="1" x14ac:dyDescent="0.3">
      <c r="A11" s="5"/>
      <c r="B11" s="5"/>
      <c r="C11" s="5"/>
      <c r="D11" s="5"/>
      <c r="E11" s="5"/>
      <c r="F11" s="5"/>
      <c r="G11" s="5"/>
      <c r="H11" s="6"/>
      <c r="I11" s="5"/>
      <c r="J11" s="5"/>
      <c r="K11" s="5"/>
      <c r="L11" s="16"/>
      <c r="M11" s="16"/>
      <c r="N11" s="16"/>
      <c r="O11" s="17"/>
      <c r="P11" s="22"/>
      <c r="Q11" s="21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20.25" x14ac:dyDescent="0.3">
      <c r="A12" s="7"/>
      <c r="B12" s="7"/>
      <c r="C12" s="7"/>
      <c r="D12" s="7"/>
      <c r="E12" s="7"/>
      <c r="F12" s="7"/>
      <c r="G12" s="7"/>
      <c r="H12" s="8"/>
      <c r="I12" s="7"/>
      <c r="J12" s="7"/>
      <c r="K12" s="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20.25" x14ac:dyDescent="0.3">
      <c r="A13" s="4"/>
      <c r="B13" s="28" t="s">
        <v>21</v>
      </c>
      <c r="C13" s="26"/>
      <c r="D13" s="26"/>
      <c r="E13" s="26"/>
      <c r="F13" s="26"/>
      <c r="G13" s="4"/>
      <c r="H13" s="4"/>
      <c r="I13" s="4"/>
      <c r="J13" s="4"/>
      <c r="K13" s="4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20.25" x14ac:dyDescent="0.3">
      <c r="A14" s="30" t="s">
        <v>27</v>
      </c>
      <c r="B14" s="30"/>
      <c r="C14" s="31"/>
      <c r="D14" s="31"/>
      <c r="E14" s="7"/>
      <c r="F14" s="7" t="s">
        <v>25</v>
      </c>
      <c r="G14" s="4"/>
      <c r="H14" s="4"/>
      <c r="I14" s="4"/>
      <c r="J14" s="4"/>
      <c r="K14" s="4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20.25" x14ac:dyDescent="0.3">
      <c r="B15" s="4" t="s">
        <v>22</v>
      </c>
      <c r="C15" s="32" t="s">
        <v>23</v>
      </c>
      <c r="D15" s="32"/>
      <c r="E15" s="4"/>
      <c r="F15" s="4" t="s">
        <v>24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20.25" x14ac:dyDescent="0.3"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2:28" ht="20.25" x14ac:dyDescent="0.3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2:28" ht="20.25" x14ac:dyDescent="0.3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2:28" ht="20.25" x14ac:dyDescent="0.3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2:28" ht="20.25" x14ac:dyDescent="0.3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2:28" ht="20.25" x14ac:dyDescent="0.3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2:28" ht="20.25" x14ac:dyDescent="0.3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</sheetData>
  <mergeCells count="17">
    <mergeCell ref="K1:N1"/>
    <mergeCell ref="B2:N2"/>
    <mergeCell ref="B4:N4"/>
    <mergeCell ref="A5:N5"/>
    <mergeCell ref="A6:A7"/>
    <mergeCell ref="B6:B7"/>
    <mergeCell ref="C6:C7"/>
    <mergeCell ref="D6:D7"/>
    <mergeCell ref="E6:G6"/>
    <mergeCell ref="H6:J6"/>
    <mergeCell ref="K6:N6"/>
    <mergeCell ref="B3:N3"/>
    <mergeCell ref="A14:B14"/>
    <mergeCell ref="C14:D14"/>
    <mergeCell ref="C15:D15"/>
    <mergeCell ref="A10:E10"/>
    <mergeCell ref="A9:M9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Додонова Татьяна Степановна</dc:creator>
  <cp:lastModifiedBy>Buhgalter</cp:lastModifiedBy>
  <cp:lastPrinted>2025-06-16T11:17:40Z</cp:lastPrinted>
  <dcterms:created xsi:type="dcterms:W3CDTF">2014-02-10T06:57:34Z</dcterms:created>
  <dcterms:modified xsi:type="dcterms:W3CDTF">2025-06-16T12:22:43Z</dcterms:modified>
</cp:coreProperties>
</file>