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E:\Обмен\Сергей\заявки 223 фз\2025\Оренбург\Расходные материалы ПК\"/>
    </mc:Choice>
  </mc:AlternateContent>
  <bookViews>
    <workbookView xWindow="120" yWindow="120" windowWidth="9720" windowHeight="7320"/>
  </bookViews>
  <sheets>
    <sheet name="ОБОСНОВАНИЕ" sheetId="3" r:id="rId1"/>
  </sheets>
  <calcPr calcId="162913"/>
</workbook>
</file>

<file path=xl/calcChain.xml><?xml version="1.0" encoding="utf-8"?>
<calcChain xmlns="http://schemas.openxmlformats.org/spreadsheetml/2006/main">
  <c r="J24" i="3" l="1"/>
  <c r="K24" i="3"/>
  <c r="J25" i="3"/>
  <c r="K25" i="3"/>
  <c r="J26" i="3"/>
  <c r="K26" i="3"/>
  <c r="J27" i="3"/>
  <c r="K27" i="3"/>
  <c r="J28" i="3"/>
  <c r="K28" i="3"/>
  <c r="J29" i="3"/>
  <c r="K29" i="3"/>
  <c r="J30" i="3"/>
  <c r="K30" i="3"/>
  <c r="J31" i="3"/>
  <c r="K31" i="3"/>
  <c r="L32" i="3" l="1"/>
  <c r="J9" i="3"/>
  <c r="K9" i="3"/>
  <c r="J10" i="3"/>
  <c r="K10" i="3"/>
  <c r="J11" i="3"/>
  <c r="K11" i="3"/>
  <c r="J12" i="3"/>
  <c r="K12" i="3"/>
  <c r="J13" i="3"/>
  <c r="K13" i="3"/>
  <c r="J14" i="3"/>
  <c r="K14" i="3"/>
  <c r="J15" i="3"/>
  <c r="K15" i="3"/>
  <c r="J16" i="3"/>
  <c r="K16" i="3"/>
  <c r="J17" i="3"/>
  <c r="K17" i="3"/>
  <c r="J18" i="3"/>
  <c r="K18" i="3"/>
  <c r="J19" i="3"/>
  <c r="K19" i="3"/>
  <c r="J20" i="3"/>
  <c r="K20" i="3"/>
  <c r="J21" i="3"/>
  <c r="K21" i="3"/>
  <c r="J22" i="3"/>
  <c r="K22" i="3"/>
  <c r="J23" i="3"/>
  <c r="K23" i="3"/>
  <c r="J8" i="3" l="1"/>
  <c r="K8" i="3"/>
</calcChain>
</file>

<file path=xl/sharedStrings.xml><?xml version="1.0" encoding="utf-8"?>
<sst xmlns="http://schemas.openxmlformats.org/spreadsheetml/2006/main" count="96" uniqueCount="60">
  <si>
    <t>Коэффициент вариации</t>
  </si>
  <si>
    <t>Количество источников ценовой информации</t>
  </si>
  <si>
    <t>Количество</t>
  </si>
  <si>
    <t>Ед. измерения</t>
  </si>
  <si>
    <t>№ п/п</t>
  </si>
  <si>
    <t>Средняя цена, руб.</t>
  </si>
  <si>
    <t>Начальная (максимальная) цена гражданско-правового договора, руб.</t>
  </si>
  <si>
    <t>ОБОСНОВАНИЕ НАЧАЛЬНОЙ (МАКСИМАЛЬНОЙ) ЦЕНЫ ГРАЖДАНСКО-ПРАВОВОГО ДОГОВОРА</t>
  </si>
  <si>
    <t>Наименование товара</t>
  </si>
  <si>
    <t>Основные характеристики объекта закупки</t>
  </si>
  <si>
    <t>Цены поставщиков за единицу товара, рублей</t>
  </si>
  <si>
    <t>___________</t>
  </si>
  <si>
    <t>Чурсин С. А.</t>
  </si>
  <si>
    <t>(должность)</t>
  </si>
  <si>
    <t xml:space="preserve">  (подпись)</t>
  </si>
  <si>
    <t>(ФИО)</t>
  </si>
  <si>
    <t>ИТОГО</t>
  </si>
  <si>
    <r>
      <t xml:space="preserve"> Используемый метод: </t>
    </r>
    <r>
      <rPr>
        <sz val="12"/>
        <rFont val="Times New Roman"/>
        <family val="1"/>
        <charset val="204"/>
      </rPr>
      <t xml:space="preserve">расчет по методу сопоставимых рыночных цен (анализа рынка) </t>
    </r>
  </si>
  <si>
    <t>на поставку комплектующих для персональных компьютеров, картриджей и периферийного оборудования</t>
  </si>
  <si>
    <t>Манипулятор мышь</t>
  </si>
  <si>
    <t>штука</t>
  </si>
  <si>
    <t>Клавиатура</t>
  </si>
  <si>
    <t>Тип подключения – проводной. Интерфейс подключения – usb. Общее количество клавиш не менее 107. Механизм клавиш – мембранный. Цвет чёрный. Длина кабеля не менее 1,8 м.</t>
  </si>
  <si>
    <t>Диск</t>
  </si>
  <si>
    <t>Картридж лазерный</t>
  </si>
  <si>
    <t>Тонер-картридж</t>
  </si>
  <si>
    <t>Фотобарабан</t>
  </si>
  <si>
    <t>Блок питания</t>
  </si>
  <si>
    <t>Коннектор</t>
  </si>
  <si>
    <t xml:space="preserve">Кабель соединительный  </t>
  </si>
  <si>
    <t>Тип коннектор RJ45. Прозрачный. Количество в упаковке 100 штук*. Категория 5e</t>
  </si>
  <si>
    <t xml:space="preserve">Устроенный по схеме USB 2.0 A (M) - USB B (M)
Разъем 1 USB 2.0 Type-A
Разъем 2 USB 2.0 Type-B
Длина кабеля не менее 2 м
Форма кабеля круглая
</t>
  </si>
  <si>
    <t>упаковка</t>
  </si>
  <si>
    <t>Дата подготовки обоснования НМЦД 19.05.2025 г.</t>
  </si>
  <si>
    <t>Ведущий специалист по закупкам</t>
  </si>
  <si>
    <t>Коммерческое предложение №09 от 12.05.2025 г.</t>
  </si>
  <si>
    <t>Коммерческое предложение №12 от 06.05.2025 г.</t>
  </si>
  <si>
    <t>Коммерческое предложение №21 от 12.05.2025 г.</t>
  </si>
  <si>
    <t>Твердотельный накопитель</t>
  </si>
  <si>
    <t xml:space="preserve">Объем накопителя не менее 500 ГБ
Разъем подключения SATA
Конфигурация накопителя
Количество бит на ячейку 3 бит MLC (TLC)
Структура памяти 3D NAND
DRAM буфер
Объем DRAM буфера не менее 512 МБ
Максимальная скорость последовательного чтения не менее 560 Мбайт/сек
Максимальная скорость последовательной записи не менее 530 Мбайт/сек
Скорость произвольного чтения 4 Кб файлов (QD32) не ниже 98000 IOPS
Скорость произвольной записи 4 Кб файлов (QD32) не ниже 88000 IOPS
Максимальный ресурс записи (TBW) не менее 300 ТБ
DWPD 0.33
Максимальная перегрузка (ударостойкость) 1500 G
</t>
  </si>
  <si>
    <t xml:space="preserve">Мощность (номинал) не менее 500 Вт
Форм-фактор ATX
Основной разъем питания 20 + 4 pin
Разъемы для питания процессора (CPU) 4+4 pin
Разъемы для питания видеокарты (PCI-E) 6+2 pin x2
Количество разъемов 15-pin SATA  5
Количество разъемов 4-pin Molex 4
Длина основного кабеля питания не менее 500 мм
Длина кабеля питания процессора не менее 550 мм
Длина кабеля питания PCI-E не менее 450 мм
Длина кабеля питания SATA не менее 500 мм
Длина кабеля питания Molex не менее350 мм
Электрические параметры
Ток по линии +12 В 12V1 36A
Ток по линии +3.3 В 20 А
Ток по линии +5 В 20 А
Ток дежурного источника (+5 В Standby) 2.5 А
Ток по линии -12 В 0.4 А
Диапазон входного напряжения сети 200-240 В 50/60 Гц
Система охлаждения полупассивная
Размеры вентиляторов 140 x 140 мм
Регулировка оборотов автоматическая
Корректор коэффициента мощности (PFC) активный
Технологии защиты OCP, OPP, OVP, SCP, UVP
Сетевой кабель в комплекте
</t>
  </si>
  <si>
    <t>Тип сенсора – оптический. Максимальное разрешение датчика не менее 800dpi. Цвет – черный. Интерфейс подключения – usb. Органы управления – не менее 2-х стандартных клавиш и 1 колесо прокрутки. Длина кабеля не менее 1,8 м.</t>
  </si>
  <si>
    <t>Тип подключения – проводной. Интерфейс подключения – usb. Общее количество клавиш не менее 107. Тип: мембранная. Низкопрофильные клавиши (slim). Цвет чёрный. Длина кабеля не менее 1,8 м.</t>
  </si>
  <si>
    <t>Объём: не менее 4,7 ГБ. Тип: DVD+R. Диаметр оптического диска 120 мм. Скорость записи: не менее 16х</t>
  </si>
  <si>
    <t>Ресурс изделия не менее 10000 стр. Совместимый с моделью мфу - Xerox WorkCentre 3225, имеющиеся у заказчика</t>
  </si>
  <si>
    <t>Ресурс изделия не менее 10000 стр. Совместимый с моделью мфу - Xerox B215, имеющиеся у заказчика</t>
  </si>
  <si>
    <t>Цвет печати – черный. Ресурс не менее 4000 страниц. Чип, при необходимости для данного устройства.  Совместимый с моделью мфу - Xerox WorkCentre 3220, имеющиеся у заказчика.</t>
  </si>
  <si>
    <t>Цвет печати – черный. Ресурс не менее 3500 страниц. Чип, при необходимости для данного устройства.  Совместимый с моделью принтера - Xerox Phaser 3250, имеющиеся у заказчика</t>
  </si>
  <si>
    <t>Цвет печати – черный. Ресурс не менее 1500 страниц.  Совместимый с моделью мфу - Xerox WorkCentre 3025, имеющиеся у заказчика.</t>
  </si>
  <si>
    <t>Цвет печати – черный. Ресурс не менее 3000 страниц. Чип, при необходимости для данного устройства.  Совместимый с моделью мфу - Xerox WorkCentre 3225, имеющиеся у заказчика.</t>
  </si>
  <si>
    <t>Цвет печати – черный. Ресурс не менее 5000 страниц. Чип, при необходимости для данного устройства.  Совместимый с моделью принтера - XEROX Phaser 3320, имеющиеся у заказчика</t>
  </si>
  <si>
    <t>Цвет печати – черный. Ресурс не менее 5000 страниц. Чип, при необходимости для данного устройства.  Совместимый с моделью мфу - Xerox WorkCentre 3325, имеющиеся у заказчика</t>
  </si>
  <si>
    <t>Цвет печати – черный. Ресурс не менее 3000 страниц. Чип, при необходимости для данного устройства.  Совместимый с моделью мфу - Xerox B215, имеющиеся у заказчика</t>
  </si>
  <si>
    <t>Цвет печати – черный. Ресурс не менее 2000 страниц.  Совместимый с моделями принтеров - HP LaserJet 1020, HP LaserJet M1319f, HP LaserJet M1005, имеющиеся у заказчика</t>
  </si>
  <si>
    <t>Цвет печати – черный. Ресурс не менее 2000 страниц. Чип, при необходимости для данного устройства.  Совместимый с моделями принтеров - Canon i-SENSYS MF3010, HP LaserJet Pro M1212nf, HP LaserJet Pro M1132, имеющиеся у заказчика</t>
  </si>
  <si>
    <t>Цвет печати – черный. Ресурс не менее 1500 страниц. Чип, при необходимости для данного устройства.  Совместимый с моделями принтеров - HP LaserJet Pro M127fn, HP LaserJet Pro M125nw, имеющиеся у заказчика</t>
  </si>
  <si>
    <t>Цвет печати – черный. Ресурс не менее 6000 страниц. Чип, при необходимости для данного устройства.  Совместимый с моделями принтеров - HP LaserJet P3015, HP LaserJet P3015dn, HP LaserJet P3015x, имеющиеся у заказчика</t>
  </si>
  <si>
    <t>Цвет печати – черный. Ресурс не менее 2000 страниц.  Совместимый с моделями принтеров -, Canon i-SENSYS MF4140, Canon i-SENSYS MF4018, Canon i-SENSYS MF4010, имеющиеся у заказчика</t>
  </si>
  <si>
    <t>Цвет печати – черный. Ресурс не менее 1600 страниц. Чип, при необходимости для данного устройства.  Совместимый с моделями принтеров - Canon i-SENSYS LBP6000, Canon i-SENSYS MF3010, имеющиеся у заказчика</t>
  </si>
  <si>
    <t>Цвет печати – черный. Ресурс не менее 1500 страниц. Чип, при необходимости для данного устройства.  Совместимый с моделями принтеров - Canon i-SENSYS LBP3010, Canon i-SENSYS LBP3100, Canon i-SENSYS LBP3020, Canon i-SENSYS LBP3010B, имеющиеся у заказчика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</si>
</sst>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sz val="11"/>
      <name val="Arial"/>
      <family val="2"/>
      <charset val="204"/>
    </font>
    <font>
      <u/>
      <sz val="14"/>
      <name val="Times New Roman"/>
      <family val="1"/>
      <charset val="204"/>
    </font>
    <font>
      <sz val="14"/>
      <name val="Arial"/>
      <family val="2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2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0" fillId="0" borderId="0" xfId="0" applyBorder="1"/>
    <xf numFmtId="0" fontId="7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8" fillId="0" borderId="0" xfId="0" applyFont="1"/>
    <xf numFmtId="0" fontId="9" fillId="0" borderId="0" xfId="0" applyFont="1" applyBorder="1" applyAlignment="1"/>
    <xf numFmtId="0" fontId="10" fillId="0" borderId="0" xfId="0" applyFont="1"/>
    <xf numFmtId="0" fontId="5" fillId="0" borderId="0" xfId="0" applyFont="1"/>
    <xf numFmtId="0" fontId="5" fillId="0" borderId="8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0" fontId="0" fillId="0" borderId="0" xfId="0" applyFill="1" applyBorder="1"/>
    <xf numFmtId="0" fontId="6" fillId="0" borderId="6" xfId="0" applyFont="1" applyBorder="1" applyAlignment="1">
      <alignment horizontal="right" vertical="top" wrapText="1"/>
    </xf>
    <xf numFmtId="0" fontId="6" fillId="0" borderId="7" xfId="0" applyFont="1" applyBorder="1" applyAlignment="1">
      <alignment horizontal="right" vertical="top" wrapText="1"/>
    </xf>
    <xf numFmtId="0" fontId="6" fillId="0" borderId="5" xfId="0" applyFont="1" applyBorder="1" applyAlignment="1">
      <alignment horizontal="right" vertical="top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7"/>
  <sheetViews>
    <sheetView tabSelected="1" topLeftCell="A3" zoomScaleNormal="100" workbookViewId="0">
      <selection activeCell="C12" sqref="C12:C28"/>
    </sheetView>
  </sheetViews>
  <sheetFormatPr defaultRowHeight="12.75" x14ac:dyDescent="0.2"/>
  <cols>
    <col min="1" max="1" width="5" customWidth="1"/>
    <col min="2" max="2" width="14.42578125" customWidth="1"/>
    <col min="3" max="3" width="34.85546875" customWidth="1"/>
    <col min="4" max="4" width="10" customWidth="1"/>
    <col min="5" max="5" width="11.28515625" customWidth="1"/>
    <col min="6" max="6" width="11.85546875" customWidth="1"/>
    <col min="7" max="7" width="13.42578125" customWidth="1"/>
    <col min="8" max="8" width="14.140625" customWidth="1"/>
    <col min="9" max="9" width="12.85546875" customWidth="1"/>
    <col min="10" max="10" width="12.5703125" customWidth="1"/>
    <col min="11" max="11" width="9.7109375" customWidth="1"/>
    <col min="12" max="12" width="16" customWidth="1"/>
    <col min="13" max="13" width="9.140625" style="4"/>
    <col min="14" max="14" width="14.85546875" style="4" customWidth="1"/>
    <col min="15" max="24" width="9.140625" style="4"/>
  </cols>
  <sheetData>
    <row r="2" spans="1:24" ht="24" customHeight="1" x14ac:dyDescent="0.2">
      <c r="A2" s="23" t="s">
        <v>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24" ht="20.25" customHeight="1" x14ac:dyDescent="0.2">
      <c r="A3" s="26" t="s">
        <v>18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24" ht="19.5" customHeight="1" x14ac:dyDescent="0.2">
      <c r="A4" s="25" t="s">
        <v>17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24" ht="15.75" customHeight="1" x14ac:dyDescent="0.2">
      <c r="A5" s="24" t="s">
        <v>4</v>
      </c>
      <c r="B5" s="24" t="s">
        <v>8</v>
      </c>
      <c r="C5" s="24" t="s">
        <v>9</v>
      </c>
      <c r="D5" s="27" t="s">
        <v>3</v>
      </c>
      <c r="E5" s="24" t="s">
        <v>2</v>
      </c>
      <c r="F5" s="24" t="s">
        <v>1</v>
      </c>
      <c r="G5" s="24" t="s">
        <v>10</v>
      </c>
      <c r="H5" s="24"/>
      <c r="I5" s="24"/>
      <c r="J5" s="24" t="s">
        <v>0</v>
      </c>
      <c r="K5" s="24" t="s">
        <v>5</v>
      </c>
      <c r="L5" s="24" t="s">
        <v>6</v>
      </c>
    </row>
    <row r="6" spans="1:24" ht="60" customHeight="1" x14ac:dyDescent="0.2">
      <c r="A6" s="24"/>
      <c r="B6" s="24"/>
      <c r="C6" s="24"/>
      <c r="D6" s="28"/>
      <c r="E6" s="24"/>
      <c r="F6" s="24"/>
      <c r="G6" s="5" t="s">
        <v>35</v>
      </c>
      <c r="H6" s="5" t="s">
        <v>36</v>
      </c>
      <c r="I6" s="5" t="s">
        <v>37</v>
      </c>
      <c r="J6" s="24"/>
      <c r="K6" s="24"/>
      <c r="L6" s="24"/>
    </row>
    <row r="7" spans="1:24" ht="15" x14ac:dyDescent="0.2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3">
        <v>7</v>
      </c>
      <c r="H7" s="3">
        <v>8</v>
      </c>
      <c r="I7" s="3">
        <v>9</v>
      </c>
      <c r="J7" s="3">
        <v>10</v>
      </c>
      <c r="K7" s="3">
        <v>11</v>
      </c>
      <c r="L7" s="6">
        <v>12</v>
      </c>
    </row>
    <row r="8" spans="1:24" s="1" customFormat="1" ht="39.75" customHeight="1" x14ac:dyDescent="0.2">
      <c r="A8" s="17">
        <v>1</v>
      </c>
      <c r="B8" s="18" t="s">
        <v>19</v>
      </c>
      <c r="C8" s="18" t="s">
        <v>41</v>
      </c>
      <c r="D8" s="15" t="s">
        <v>20</v>
      </c>
      <c r="E8" s="15">
        <v>30</v>
      </c>
      <c r="F8" s="15">
        <v>3</v>
      </c>
      <c r="G8" s="16">
        <v>265</v>
      </c>
      <c r="H8" s="16">
        <v>250</v>
      </c>
      <c r="I8" s="16">
        <v>260.25</v>
      </c>
      <c r="J8" s="16">
        <f t="shared" ref="J8" si="0">STDEVA(G8:I8)/(SUM(G8:I8)/COUNTIF(G8:I8,"&gt;0"))</f>
        <v>2.9666096438844051E-2</v>
      </c>
      <c r="K8" s="16">
        <f t="shared" ref="K8" si="1">L8/E8</f>
        <v>258.42</v>
      </c>
      <c r="L8" s="16">
        <v>7752.6</v>
      </c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s="4" customFormat="1" ht="39.75" customHeight="1" x14ac:dyDescent="0.2">
      <c r="A9" s="17">
        <v>2</v>
      </c>
      <c r="B9" s="18" t="s">
        <v>21</v>
      </c>
      <c r="C9" s="18" t="s">
        <v>22</v>
      </c>
      <c r="D9" s="15" t="s">
        <v>20</v>
      </c>
      <c r="E9" s="15">
        <v>20</v>
      </c>
      <c r="F9" s="15">
        <v>3</v>
      </c>
      <c r="G9" s="16">
        <v>530</v>
      </c>
      <c r="H9" s="16">
        <v>500</v>
      </c>
      <c r="I9" s="16">
        <v>520.5</v>
      </c>
      <c r="J9" s="16">
        <f t="shared" ref="J9:J23" si="2">STDEVA(G9:I9)/(SUM(G9:I9)/COUNTIF(G9:I9,"&gt;0"))</f>
        <v>2.9666096438844051E-2</v>
      </c>
      <c r="K9" s="16">
        <f t="shared" ref="K9:K23" si="3">L9/E9</f>
        <v>516.83000000000004</v>
      </c>
      <c r="L9" s="16">
        <v>10336.6</v>
      </c>
    </row>
    <row r="10" spans="1:24" s="4" customFormat="1" ht="39.75" customHeight="1" x14ac:dyDescent="0.2">
      <c r="A10" s="17">
        <v>3</v>
      </c>
      <c r="B10" s="18" t="s">
        <v>21</v>
      </c>
      <c r="C10" s="18" t="s">
        <v>42</v>
      </c>
      <c r="D10" s="15" t="s">
        <v>20</v>
      </c>
      <c r="E10" s="15">
        <v>2</v>
      </c>
      <c r="F10" s="15">
        <v>3</v>
      </c>
      <c r="G10" s="16">
        <v>1696</v>
      </c>
      <c r="H10" s="16">
        <v>1600</v>
      </c>
      <c r="I10" s="16">
        <v>1665.6</v>
      </c>
      <c r="J10" s="16">
        <f t="shared" si="2"/>
        <v>2.966609643884404E-2</v>
      </c>
      <c r="K10" s="16">
        <f t="shared" si="3"/>
        <v>1653.87</v>
      </c>
      <c r="L10" s="16">
        <v>3307.74</v>
      </c>
    </row>
    <row r="11" spans="1:24" s="4" customFormat="1" ht="39.75" customHeight="1" x14ac:dyDescent="0.2">
      <c r="A11" s="17">
        <v>4</v>
      </c>
      <c r="B11" s="18" t="s">
        <v>23</v>
      </c>
      <c r="C11" s="18" t="s">
        <v>43</v>
      </c>
      <c r="D11" s="15" t="s">
        <v>20</v>
      </c>
      <c r="E11" s="15">
        <v>200</v>
      </c>
      <c r="F11" s="15">
        <v>3</v>
      </c>
      <c r="G11" s="16">
        <v>29.68</v>
      </c>
      <c r="H11" s="16">
        <v>28</v>
      </c>
      <c r="I11" s="16">
        <v>29.15</v>
      </c>
      <c r="J11" s="16">
        <f t="shared" si="2"/>
        <v>2.9673701302273866E-2</v>
      </c>
      <c r="K11" s="16">
        <f t="shared" si="3"/>
        <v>28.94</v>
      </c>
      <c r="L11" s="16">
        <v>5788</v>
      </c>
    </row>
    <row r="12" spans="1:24" s="4" customFormat="1" ht="39.75" customHeight="1" x14ac:dyDescent="0.2">
      <c r="A12" s="17">
        <v>5</v>
      </c>
      <c r="B12" s="18" t="s">
        <v>24</v>
      </c>
      <c r="C12" s="18" t="s">
        <v>46</v>
      </c>
      <c r="D12" s="15" t="s">
        <v>20</v>
      </c>
      <c r="E12" s="15">
        <v>30</v>
      </c>
      <c r="F12" s="15">
        <v>3</v>
      </c>
      <c r="G12" s="16">
        <v>890.4</v>
      </c>
      <c r="H12" s="16">
        <v>840</v>
      </c>
      <c r="I12" s="16">
        <v>874.44</v>
      </c>
      <c r="J12" s="16">
        <f t="shared" si="2"/>
        <v>2.9666096438844044E-2</v>
      </c>
      <c r="K12" s="16">
        <f t="shared" si="3"/>
        <v>868.28000000000009</v>
      </c>
      <c r="L12" s="16">
        <v>26048.400000000001</v>
      </c>
    </row>
    <row r="13" spans="1:24" s="4" customFormat="1" ht="39.75" customHeight="1" x14ac:dyDescent="0.2">
      <c r="A13" s="17">
        <v>6</v>
      </c>
      <c r="B13" s="18" t="s">
        <v>24</v>
      </c>
      <c r="C13" s="18" t="s">
        <v>47</v>
      </c>
      <c r="D13" s="15" t="s">
        <v>20</v>
      </c>
      <c r="E13" s="15">
        <v>10</v>
      </c>
      <c r="F13" s="15">
        <v>3</v>
      </c>
      <c r="G13" s="16">
        <v>1038.8</v>
      </c>
      <c r="H13" s="16">
        <v>980</v>
      </c>
      <c r="I13" s="16">
        <v>1020.18</v>
      </c>
      <c r="J13" s="16">
        <f t="shared" si="2"/>
        <v>2.9666096438844023E-2</v>
      </c>
      <c r="K13" s="16">
        <f t="shared" si="3"/>
        <v>1012.99</v>
      </c>
      <c r="L13" s="16">
        <v>10129.9</v>
      </c>
    </row>
    <row r="14" spans="1:24" s="4" customFormat="1" ht="39.75" customHeight="1" x14ac:dyDescent="0.2">
      <c r="A14" s="17">
        <v>7</v>
      </c>
      <c r="B14" s="18" t="s">
        <v>24</v>
      </c>
      <c r="C14" s="18" t="s">
        <v>48</v>
      </c>
      <c r="D14" s="15" t="s">
        <v>20</v>
      </c>
      <c r="E14" s="15">
        <v>10</v>
      </c>
      <c r="F14" s="15">
        <v>3</v>
      </c>
      <c r="G14" s="16">
        <v>625.4</v>
      </c>
      <c r="H14" s="16">
        <v>590</v>
      </c>
      <c r="I14" s="16">
        <v>614.19000000000005</v>
      </c>
      <c r="J14" s="16">
        <f t="shared" si="2"/>
        <v>2.966609643884404E-2</v>
      </c>
      <c r="K14" s="16">
        <f t="shared" si="3"/>
        <v>609.86</v>
      </c>
      <c r="L14" s="16">
        <v>6098.6</v>
      </c>
    </row>
    <row r="15" spans="1:24" s="4" customFormat="1" ht="39.75" customHeight="1" x14ac:dyDescent="0.2">
      <c r="A15" s="17">
        <v>8</v>
      </c>
      <c r="B15" s="18" t="s">
        <v>25</v>
      </c>
      <c r="C15" s="18" t="s">
        <v>49</v>
      </c>
      <c r="D15" s="15" t="s">
        <v>20</v>
      </c>
      <c r="E15" s="15">
        <v>30</v>
      </c>
      <c r="F15" s="15">
        <v>3</v>
      </c>
      <c r="G15" s="16">
        <v>593.6</v>
      </c>
      <c r="H15" s="16">
        <v>560</v>
      </c>
      <c r="I15" s="16">
        <v>582.96</v>
      </c>
      <c r="J15" s="16">
        <f t="shared" si="2"/>
        <v>2.9666096438844072E-2</v>
      </c>
      <c r="K15" s="16">
        <f t="shared" si="3"/>
        <v>578.85</v>
      </c>
      <c r="L15" s="16">
        <v>17365.5</v>
      </c>
    </row>
    <row r="16" spans="1:24" s="4" customFormat="1" ht="39.75" customHeight="1" x14ac:dyDescent="0.2">
      <c r="A16" s="17">
        <v>9</v>
      </c>
      <c r="B16" s="18" t="s">
        <v>26</v>
      </c>
      <c r="C16" s="18" t="s">
        <v>44</v>
      </c>
      <c r="D16" s="15" t="s">
        <v>20</v>
      </c>
      <c r="E16" s="15">
        <v>20</v>
      </c>
      <c r="F16" s="15">
        <v>3</v>
      </c>
      <c r="G16" s="16">
        <v>625.4</v>
      </c>
      <c r="H16" s="16">
        <v>590</v>
      </c>
      <c r="I16" s="16">
        <v>614.19000000000005</v>
      </c>
      <c r="J16" s="16">
        <f t="shared" si="2"/>
        <v>2.966609643884404E-2</v>
      </c>
      <c r="K16" s="16">
        <f t="shared" si="3"/>
        <v>609.86</v>
      </c>
      <c r="L16" s="16">
        <v>12197.2</v>
      </c>
    </row>
    <row r="17" spans="1:14" s="4" customFormat="1" ht="39.75" customHeight="1" x14ac:dyDescent="0.2">
      <c r="A17" s="17">
        <v>10</v>
      </c>
      <c r="B17" s="18" t="s">
        <v>24</v>
      </c>
      <c r="C17" s="18" t="s">
        <v>50</v>
      </c>
      <c r="D17" s="15" t="s">
        <v>20</v>
      </c>
      <c r="E17" s="15">
        <v>10</v>
      </c>
      <c r="F17" s="15">
        <v>3</v>
      </c>
      <c r="G17" s="16">
        <v>1314.4</v>
      </c>
      <c r="H17" s="16">
        <v>1240</v>
      </c>
      <c r="I17" s="16">
        <v>1290.8399999999999</v>
      </c>
      <c r="J17" s="16">
        <f t="shared" si="2"/>
        <v>2.9666096438844072E-2</v>
      </c>
      <c r="K17" s="16">
        <f t="shared" si="3"/>
        <v>1281.75</v>
      </c>
      <c r="L17" s="16">
        <v>12817.5</v>
      </c>
    </row>
    <row r="18" spans="1:14" s="4" customFormat="1" ht="39.75" customHeight="1" x14ac:dyDescent="0.2">
      <c r="A18" s="17">
        <v>11</v>
      </c>
      <c r="B18" s="18" t="s">
        <v>24</v>
      </c>
      <c r="C18" s="18" t="s">
        <v>51</v>
      </c>
      <c r="D18" s="15" t="s">
        <v>20</v>
      </c>
      <c r="E18" s="15">
        <v>7</v>
      </c>
      <c r="F18" s="15">
        <v>3</v>
      </c>
      <c r="G18" s="16">
        <v>1314.4</v>
      </c>
      <c r="H18" s="16">
        <v>1240</v>
      </c>
      <c r="I18" s="16">
        <v>1290.8399999999999</v>
      </c>
      <c r="J18" s="16">
        <f t="shared" si="2"/>
        <v>2.9666096438844072E-2</v>
      </c>
      <c r="K18" s="16">
        <f t="shared" si="3"/>
        <v>1281.75</v>
      </c>
      <c r="L18" s="16">
        <v>8972.25</v>
      </c>
    </row>
    <row r="19" spans="1:14" s="4" customFormat="1" ht="39.75" customHeight="1" x14ac:dyDescent="0.2">
      <c r="A19" s="17">
        <v>12</v>
      </c>
      <c r="B19" s="18" t="s">
        <v>25</v>
      </c>
      <c r="C19" s="18" t="s">
        <v>52</v>
      </c>
      <c r="D19" s="15" t="s">
        <v>20</v>
      </c>
      <c r="E19" s="15">
        <v>5</v>
      </c>
      <c r="F19" s="15">
        <v>3</v>
      </c>
      <c r="G19" s="16">
        <v>763.2</v>
      </c>
      <c r="H19" s="16">
        <v>720</v>
      </c>
      <c r="I19" s="16">
        <v>749.52</v>
      </c>
      <c r="J19" s="16">
        <f t="shared" si="2"/>
        <v>2.9666096438844068E-2</v>
      </c>
      <c r="K19" s="16">
        <f t="shared" si="3"/>
        <v>744.24</v>
      </c>
      <c r="L19" s="16">
        <v>3721.2</v>
      </c>
    </row>
    <row r="20" spans="1:14" s="4" customFormat="1" ht="39.75" customHeight="1" x14ac:dyDescent="0.2">
      <c r="A20" s="17">
        <v>13</v>
      </c>
      <c r="B20" s="18" t="s">
        <v>26</v>
      </c>
      <c r="C20" s="18" t="s">
        <v>45</v>
      </c>
      <c r="D20" s="15" t="s">
        <v>20</v>
      </c>
      <c r="E20" s="15">
        <v>3</v>
      </c>
      <c r="F20" s="15">
        <v>3</v>
      </c>
      <c r="G20" s="16">
        <v>752.6</v>
      </c>
      <c r="H20" s="16">
        <v>710</v>
      </c>
      <c r="I20" s="16">
        <v>739.11</v>
      </c>
      <c r="J20" s="16">
        <f t="shared" si="2"/>
        <v>2.9666096438844065E-2</v>
      </c>
      <c r="K20" s="16">
        <f t="shared" si="3"/>
        <v>733.9</v>
      </c>
      <c r="L20" s="16">
        <v>2201.6999999999998</v>
      </c>
    </row>
    <row r="21" spans="1:14" s="4" customFormat="1" ht="39.75" customHeight="1" x14ac:dyDescent="0.2">
      <c r="A21" s="17">
        <v>14</v>
      </c>
      <c r="B21" s="18" t="s">
        <v>24</v>
      </c>
      <c r="C21" s="18" t="s">
        <v>53</v>
      </c>
      <c r="D21" s="15" t="s">
        <v>20</v>
      </c>
      <c r="E21" s="15">
        <v>5</v>
      </c>
      <c r="F21" s="15">
        <v>3</v>
      </c>
      <c r="G21" s="16">
        <v>445.2</v>
      </c>
      <c r="H21" s="16">
        <v>420</v>
      </c>
      <c r="I21" s="16">
        <v>437.22</v>
      </c>
      <c r="J21" s="16">
        <f t="shared" si="2"/>
        <v>2.9666096438844044E-2</v>
      </c>
      <c r="K21" s="16">
        <f t="shared" si="3"/>
        <v>434.14</v>
      </c>
      <c r="L21" s="16">
        <v>2170.6999999999998</v>
      </c>
    </row>
    <row r="22" spans="1:14" s="4" customFormat="1" ht="39.75" customHeight="1" x14ac:dyDescent="0.2">
      <c r="A22" s="17">
        <v>15</v>
      </c>
      <c r="B22" s="18" t="s">
        <v>24</v>
      </c>
      <c r="C22" s="18" t="s">
        <v>54</v>
      </c>
      <c r="D22" s="15" t="s">
        <v>20</v>
      </c>
      <c r="E22" s="15">
        <v>5</v>
      </c>
      <c r="F22" s="15">
        <v>3</v>
      </c>
      <c r="G22" s="16">
        <v>455.8</v>
      </c>
      <c r="H22" s="16">
        <v>430</v>
      </c>
      <c r="I22" s="16">
        <v>447.63</v>
      </c>
      <c r="J22" s="16">
        <f t="shared" si="2"/>
        <v>2.9666096438844061E-2</v>
      </c>
      <c r="K22" s="16">
        <f t="shared" si="3"/>
        <v>444.48</v>
      </c>
      <c r="L22" s="16">
        <v>2222.4</v>
      </c>
    </row>
    <row r="23" spans="1:14" s="4" customFormat="1" ht="39.75" customHeight="1" x14ac:dyDescent="0.2">
      <c r="A23" s="17">
        <v>16</v>
      </c>
      <c r="B23" s="18" t="s">
        <v>24</v>
      </c>
      <c r="C23" s="18" t="s">
        <v>55</v>
      </c>
      <c r="D23" s="15" t="s">
        <v>20</v>
      </c>
      <c r="E23" s="15">
        <v>2</v>
      </c>
      <c r="F23" s="15">
        <v>3</v>
      </c>
      <c r="G23" s="16">
        <v>434.6</v>
      </c>
      <c r="H23" s="16">
        <v>410</v>
      </c>
      <c r="I23" s="16">
        <v>426.81</v>
      </c>
      <c r="J23" s="16">
        <f t="shared" si="2"/>
        <v>2.9666096438844068E-2</v>
      </c>
      <c r="K23" s="16">
        <f t="shared" si="3"/>
        <v>423.8</v>
      </c>
      <c r="L23" s="16">
        <v>847.6</v>
      </c>
    </row>
    <row r="24" spans="1:14" s="4" customFormat="1" ht="39.75" customHeight="1" x14ac:dyDescent="0.2">
      <c r="A24" s="17">
        <v>17</v>
      </c>
      <c r="B24" s="18" t="s">
        <v>24</v>
      </c>
      <c r="C24" s="18" t="s">
        <v>56</v>
      </c>
      <c r="D24" s="15" t="s">
        <v>20</v>
      </c>
      <c r="E24" s="15">
        <v>2</v>
      </c>
      <c r="F24" s="15">
        <v>3</v>
      </c>
      <c r="G24" s="16">
        <v>1388.6</v>
      </c>
      <c r="H24" s="16">
        <v>1310</v>
      </c>
      <c r="I24" s="16">
        <v>1363.71</v>
      </c>
      <c r="J24" s="16">
        <f t="shared" ref="J24:J31" si="4">STDEVA(G24:I24)/(SUM(G24:I24)/COUNTIF(G24:I24,"&gt;0"))</f>
        <v>2.9666096438844027E-2</v>
      </c>
      <c r="K24" s="16">
        <f t="shared" ref="K24:K31" si="5">L24/E24</f>
        <v>1354.1</v>
      </c>
      <c r="L24" s="16">
        <v>2708.2</v>
      </c>
    </row>
    <row r="25" spans="1:14" s="4" customFormat="1" ht="39.75" customHeight="1" x14ac:dyDescent="0.2">
      <c r="A25" s="17">
        <v>18</v>
      </c>
      <c r="B25" s="18" t="s">
        <v>24</v>
      </c>
      <c r="C25" s="18" t="s">
        <v>57</v>
      </c>
      <c r="D25" s="15" t="s">
        <v>20</v>
      </c>
      <c r="E25" s="15">
        <v>5</v>
      </c>
      <c r="F25" s="15">
        <v>3</v>
      </c>
      <c r="G25" s="16">
        <v>508.8</v>
      </c>
      <c r="H25" s="16">
        <v>480</v>
      </c>
      <c r="I25" s="16">
        <v>499.68</v>
      </c>
      <c r="J25" s="16">
        <f t="shared" si="4"/>
        <v>2.9666096438844061E-2</v>
      </c>
      <c r="K25" s="16">
        <f t="shared" si="5"/>
        <v>496.16</v>
      </c>
      <c r="L25" s="16">
        <v>2480.8000000000002</v>
      </c>
    </row>
    <row r="26" spans="1:14" s="4" customFormat="1" ht="39.75" customHeight="1" x14ac:dyDescent="0.2">
      <c r="A26" s="17">
        <v>19</v>
      </c>
      <c r="B26" s="18" t="s">
        <v>24</v>
      </c>
      <c r="C26" s="18" t="s">
        <v>58</v>
      </c>
      <c r="D26" s="15" t="s">
        <v>20</v>
      </c>
      <c r="E26" s="15">
        <v>3</v>
      </c>
      <c r="F26" s="15">
        <v>3</v>
      </c>
      <c r="G26" s="16">
        <v>434.6</v>
      </c>
      <c r="H26" s="16">
        <v>410</v>
      </c>
      <c r="I26" s="16">
        <v>426.81</v>
      </c>
      <c r="J26" s="16">
        <f t="shared" si="4"/>
        <v>2.9666096438844068E-2</v>
      </c>
      <c r="K26" s="16">
        <f t="shared" si="5"/>
        <v>423.8</v>
      </c>
      <c r="L26" s="16">
        <v>1271.4000000000001</v>
      </c>
    </row>
    <row r="27" spans="1:14" s="4" customFormat="1" ht="39.75" customHeight="1" x14ac:dyDescent="0.2">
      <c r="A27" s="17">
        <v>20</v>
      </c>
      <c r="B27" s="18" t="s">
        <v>24</v>
      </c>
      <c r="C27" s="18" t="s">
        <v>59</v>
      </c>
      <c r="D27" s="15" t="s">
        <v>20</v>
      </c>
      <c r="E27" s="15">
        <v>2</v>
      </c>
      <c r="F27" s="15">
        <v>3</v>
      </c>
      <c r="G27" s="16">
        <v>508.8</v>
      </c>
      <c r="H27" s="16">
        <v>480</v>
      </c>
      <c r="I27" s="16">
        <v>499.68</v>
      </c>
      <c r="J27" s="16">
        <f t="shared" si="4"/>
        <v>2.9666096438844061E-2</v>
      </c>
      <c r="K27" s="16">
        <f t="shared" si="5"/>
        <v>496.16</v>
      </c>
      <c r="L27" s="16">
        <v>992.32</v>
      </c>
    </row>
    <row r="28" spans="1:14" s="4" customFormat="1" ht="39.75" customHeight="1" x14ac:dyDescent="0.2">
      <c r="A28" s="17">
        <v>21</v>
      </c>
      <c r="B28" s="18" t="s">
        <v>27</v>
      </c>
      <c r="C28" s="18" t="s">
        <v>40</v>
      </c>
      <c r="D28" s="15" t="s">
        <v>20</v>
      </c>
      <c r="E28" s="15">
        <v>5</v>
      </c>
      <c r="F28" s="15">
        <v>3</v>
      </c>
      <c r="G28" s="16">
        <v>3816</v>
      </c>
      <c r="H28" s="16">
        <v>3600</v>
      </c>
      <c r="I28" s="16">
        <v>3747.6</v>
      </c>
      <c r="J28" s="16">
        <f t="shared" si="4"/>
        <v>2.9666096438844047E-2</v>
      </c>
      <c r="K28" s="16">
        <f t="shared" si="5"/>
        <v>3721.2</v>
      </c>
      <c r="L28" s="16">
        <v>18606</v>
      </c>
    </row>
    <row r="29" spans="1:14" s="4" customFormat="1" ht="39.75" customHeight="1" x14ac:dyDescent="0.2">
      <c r="A29" s="17">
        <v>22</v>
      </c>
      <c r="B29" s="18" t="s">
        <v>28</v>
      </c>
      <c r="C29" s="18" t="s">
        <v>30</v>
      </c>
      <c r="D29" s="15" t="s">
        <v>32</v>
      </c>
      <c r="E29" s="15">
        <v>3</v>
      </c>
      <c r="F29" s="15">
        <v>3</v>
      </c>
      <c r="G29" s="16">
        <v>445.2</v>
      </c>
      <c r="H29" s="16">
        <v>420</v>
      </c>
      <c r="I29" s="16">
        <v>437.22</v>
      </c>
      <c r="J29" s="16">
        <f t="shared" si="4"/>
        <v>2.9666096438844044E-2</v>
      </c>
      <c r="K29" s="16">
        <f t="shared" si="5"/>
        <v>434.14000000000004</v>
      </c>
      <c r="L29" s="16">
        <v>1302.42</v>
      </c>
    </row>
    <row r="30" spans="1:14" s="4" customFormat="1" ht="39.75" customHeight="1" x14ac:dyDescent="0.2">
      <c r="A30" s="17">
        <v>23</v>
      </c>
      <c r="B30" s="18" t="s">
        <v>29</v>
      </c>
      <c r="C30" s="18" t="s">
        <v>31</v>
      </c>
      <c r="D30" s="15" t="s">
        <v>20</v>
      </c>
      <c r="E30" s="15">
        <v>5</v>
      </c>
      <c r="F30" s="15">
        <v>3</v>
      </c>
      <c r="G30" s="16">
        <v>169.6</v>
      </c>
      <c r="H30" s="16">
        <v>160</v>
      </c>
      <c r="I30" s="16">
        <v>166.56</v>
      </c>
      <c r="J30" s="16">
        <f t="shared" si="4"/>
        <v>2.9666096438844033E-2</v>
      </c>
      <c r="K30" s="16">
        <f t="shared" si="5"/>
        <v>165.39000000000001</v>
      </c>
      <c r="L30" s="16">
        <v>826.95</v>
      </c>
    </row>
    <row r="31" spans="1:14" s="4" customFormat="1" ht="39.75" customHeight="1" x14ac:dyDescent="0.2">
      <c r="A31" s="17">
        <v>24</v>
      </c>
      <c r="B31" s="18" t="s">
        <v>38</v>
      </c>
      <c r="C31" s="18" t="s">
        <v>39</v>
      </c>
      <c r="D31" s="15" t="s">
        <v>20</v>
      </c>
      <c r="E31" s="15">
        <v>7</v>
      </c>
      <c r="F31" s="15">
        <v>3</v>
      </c>
      <c r="G31" s="16">
        <v>6201</v>
      </c>
      <c r="H31" s="16">
        <v>5850</v>
      </c>
      <c r="I31" s="16">
        <v>6089.85</v>
      </c>
      <c r="J31" s="16">
        <f t="shared" si="4"/>
        <v>2.9666096438844054E-2</v>
      </c>
      <c r="K31" s="16">
        <f t="shared" si="5"/>
        <v>6046.95</v>
      </c>
      <c r="L31" s="16">
        <v>42328.65</v>
      </c>
    </row>
    <row r="32" spans="1:14" x14ac:dyDescent="0.2">
      <c r="A32" s="20" t="s">
        <v>16</v>
      </c>
      <c r="B32" s="21"/>
      <c r="C32" s="21"/>
      <c r="D32" s="21"/>
      <c r="E32" s="21"/>
      <c r="F32" s="21"/>
      <c r="G32" s="21"/>
      <c r="H32" s="21"/>
      <c r="I32" s="21"/>
      <c r="J32" s="21"/>
      <c r="K32" s="22"/>
      <c r="L32" s="16">
        <f>SUM(L8:L31)</f>
        <v>202494.63000000003</v>
      </c>
      <c r="N32" s="19"/>
    </row>
    <row r="34" spans="2:10" ht="14.25" x14ac:dyDescent="0.2">
      <c r="B34" s="7" t="s">
        <v>33</v>
      </c>
    </row>
    <row r="35" spans="2:10" ht="15" x14ac:dyDescent="0.25">
      <c r="C35" s="12"/>
      <c r="D35" s="12"/>
      <c r="E35" s="13"/>
      <c r="F35" s="13"/>
      <c r="G35" s="14"/>
      <c r="I35" s="14"/>
    </row>
    <row r="36" spans="2:10" ht="18.75" x14ac:dyDescent="0.3">
      <c r="C36" s="8" t="s">
        <v>34</v>
      </c>
      <c r="D36" s="8"/>
      <c r="E36" s="9"/>
      <c r="F36" s="8"/>
      <c r="G36" s="8"/>
      <c r="H36" s="10" t="s">
        <v>11</v>
      </c>
      <c r="J36" s="11" t="s">
        <v>12</v>
      </c>
    </row>
    <row r="37" spans="2:10" ht="15" x14ac:dyDescent="0.25">
      <c r="C37" s="13" t="s">
        <v>13</v>
      </c>
      <c r="D37" s="13"/>
      <c r="F37" s="13"/>
      <c r="G37" s="13"/>
      <c r="H37" s="14" t="s">
        <v>14</v>
      </c>
      <c r="J37" s="14" t="s">
        <v>15</v>
      </c>
    </row>
  </sheetData>
  <mergeCells count="14">
    <mergeCell ref="A32:K32"/>
    <mergeCell ref="A2:L2"/>
    <mergeCell ref="C5:C6"/>
    <mergeCell ref="L5:L6"/>
    <mergeCell ref="K5:K6"/>
    <mergeCell ref="F5:F6"/>
    <mergeCell ref="E5:E6"/>
    <mergeCell ref="A4:L4"/>
    <mergeCell ref="B5:B6"/>
    <mergeCell ref="A5:A6"/>
    <mergeCell ref="G5:I5"/>
    <mergeCell ref="J5:J6"/>
    <mergeCell ref="A3:L3"/>
    <mergeCell ref="D5:D6"/>
  </mergeCells>
  <phoneticPr fontId="0" type="noConversion"/>
  <pageMargins left="0.25" right="0.25" top="0.3" bottom="0.26" header="0.3" footer="0.3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ОБОСНОВАНИЕ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Владимир</cp:lastModifiedBy>
  <cp:lastPrinted>2025-05-19T10:04:54Z</cp:lastPrinted>
  <dcterms:created xsi:type="dcterms:W3CDTF">1996-10-08T23:32:33Z</dcterms:created>
  <dcterms:modified xsi:type="dcterms:W3CDTF">2025-06-02T08:29:13Z</dcterms:modified>
</cp:coreProperties>
</file>