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рги-Онлайн\Desktop\МИХАИЛ\МБДОУ детский сад №402\ЗЦ на поставку бакалеи на 04-06-2025\"/>
    </mc:Choice>
  </mc:AlternateContent>
  <bookViews>
    <workbookView xWindow="0" yWindow="0" windowWidth="20328" windowHeight="8340"/>
  </bookViews>
  <sheets>
    <sheet name="НМЦД " sheetId="2" r:id="rId1"/>
  </sheets>
  <calcPr calcId="162913" calcOnSave="0" concurrentCalc="0"/>
</workbook>
</file>

<file path=xl/calcChain.xml><?xml version="1.0" encoding="utf-8"?>
<calcChain xmlns="http://schemas.openxmlformats.org/spreadsheetml/2006/main">
  <c r="I8" i="2" l="1"/>
  <c r="L8" i="2"/>
  <c r="M8" i="2"/>
  <c r="I9" i="2"/>
  <c r="L9" i="2"/>
  <c r="M9" i="2"/>
  <c r="I10" i="2"/>
  <c r="L10" i="2"/>
  <c r="M10" i="2"/>
  <c r="I11" i="2"/>
  <c r="L11" i="2"/>
  <c r="M11" i="2"/>
  <c r="I12" i="2"/>
  <c r="L12" i="2"/>
  <c r="M12" i="2"/>
  <c r="I13" i="2"/>
  <c r="L13" i="2"/>
  <c r="M13" i="2"/>
  <c r="I14" i="2"/>
  <c r="L14" i="2"/>
  <c r="M14" i="2"/>
  <c r="I15" i="2"/>
  <c r="L15" i="2"/>
  <c r="M15" i="2"/>
  <c r="I16" i="2"/>
  <c r="L16" i="2"/>
  <c r="M16" i="2"/>
  <c r="I17" i="2"/>
  <c r="L17" i="2"/>
  <c r="M17" i="2"/>
  <c r="I18" i="2"/>
  <c r="L18" i="2"/>
  <c r="M18" i="2"/>
  <c r="I19" i="2"/>
  <c r="L19" i="2"/>
  <c r="M19" i="2"/>
  <c r="I20" i="2"/>
  <c r="L20" i="2"/>
  <c r="M20" i="2"/>
  <c r="I21" i="2"/>
  <c r="L21" i="2"/>
  <c r="M21" i="2"/>
  <c r="I22" i="2"/>
  <c r="L22" i="2"/>
  <c r="M22" i="2"/>
  <c r="I23" i="2"/>
  <c r="L23" i="2"/>
  <c r="M23" i="2"/>
  <c r="I24" i="2"/>
  <c r="L24" i="2"/>
  <c r="M24" i="2"/>
  <c r="I25" i="2"/>
  <c r="L25" i="2"/>
  <c r="M25" i="2"/>
  <c r="I26" i="2"/>
  <c r="L26" i="2"/>
  <c r="M26" i="2"/>
  <c r="I27" i="2"/>
  <c r="L27" i="2"/>
  <c r="M27" i="2"/>
  <c r="I28" i="2"/>
  <c r="L28" i="2"/>
  <c r="M28" i="2"/>
  <c r="I29" i="2"/>
  <c r="L29" i="2"/>
  <c r="M29" i="2"/>
  <c r="I30" i="2"/>
  <c r="L30" i="2"/>
  <c r="M30" i="2"/>
  <c r="I31" i="2"/>
  <c r="L31" i="2"/>
  <c r="M31" i="2"/>
  <c r="I32" i="2"/>
  <c r="L32" i="2"/>
  <c r="M32" i="2"/>
  <c r="I33" i="2"/>
  <c r="L33" i="2"/>
  <c r="M33" i="2"/>
  <c r="I34" i="2"/>
  <c r="L34" i="2"/>
  <c r="M34" i="2"/>
  <c r="I35" i="2"/>
  <c r="L35" i="2"/>
  <c r="M35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I7" i="2"/>
  <c r="L7" i="2"/>
  <c r="M7" i="2"/>
  <c r="J7" i="2"/>
  <c r="K7" i="2"/>
  <c r="I6" i="2"/>
  <c r="J6" i="2"/>
  <c r="K6" i="2"/>
  <c r="L6" i="2"/>
  <c r="M6" i="2"/>
  <c r="I5" i="2"/>
  <c r="L5" i="2"/>
  <c r="M5" i="2"/>
  <c r="M36" i="2"/>
  <c r="J5" i="2"/>
  <c r="K5" i="2"/>
  <c r="I38" i="2"/>
</calcChain>
</file>

<file path=xl/sharedStrings.xml><?xml version="1.0" encoding="utf-8"?>
<sst xmlns="http://schemas.openxmlformats.org/spreadsheetml/2006/main" count="115" uniqueCount="55">
  <si>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</si>
  <si>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</si>
  <si>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</si>
  <si>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</si>
  <si>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</si>
  <si>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</si>
  <si>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</si>
  <si>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</si>
  <si>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</si>
  <si>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</si>
  <si>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</si>
  <si>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В результате проведенного расчета Н(М)Ц договора составила:</t>
  </si>
  <si>
    <t>рублей</t>
  </si>
  <si>
    <t>в соответствии с Техническим заданием</t>
  </si>
  <si>
    <t>Коммерческое предложение                       №1</t>
  </si>
  <si>
    <t>Коммерческое предложение                        № 2</t>
  </si>
  <si>
    <t>Коммерческое предложение                 № 3</t>
  </si>
  <si>
    <t>Кол-во &lt;v&gt;</t>
  </si>
  <si>
    <t xml:space="preserve"> </t>
  </si>
  <si>
    <t>Расчет Н(М)ЦД по формуле                             v - количество (объем) закупаемого товара (работы, услуги);
     ц - ср. цена за единицу    Н(М)ЦД = v*ц</t>
  </si>
  <si>
    <t>Приложение № 2
к запросу цен в электронной форме 
от «___» ________ 202_ г. № ___</t>
  </si>
  <si>
    <t xml:space="preserve">Обоснование начальной (максимальной) цены Договора на поставку продуктов </t>
  </si>
  <si>
    <t xml:space="preserve">При определениеии начальной (максимальной) цены Договора на поставку продуктов применен метод сопоставимых рыночных цен (анализ рынка). </t>
  </si>
  <si>
    <t>Дрожжи сухие</t>
  </si>
  <si>
    <t>Какао-порошок</t>
  </si>
  <si>
    <t>Изюм б/к, белый</t>
  </si>
  <si>
    <t xml:space="preserve">Чай черный листовой </t>
  </si>
  <si>
    <t>Крупа гречневая</t>
  </si>
  <si>
    <t>Крупа пшеничная</t>
  </si>
  <si>
    <t>Фасоль весовая</t>
  </si>
  <si>
    <t>Чернослив без косточки</t>
  </si>
  <si>
    <t>Горох лущеный</t>
  </si>
  <si>
    <t>Крупа ячневая</t>
  </si>
  <si>
    <t>Крупа кукурузная</t>
  </si>
  <si>
    <t>Корица молотая</t>
  </si>
  <si>
    <t>Овсяные хлопья</t>
  </si>
  <si>
    <t>Крупа манная</t>
  </si>
  <si>
    <t>Крупа перловая</t>
  </si>
  <si>
    <t>Крупа пшено</t>
  </si>
  <si>
    <t>Куркума</t>
  </si>
  <si>
    <t>Рис шлифованный круглый</t>
  </si>
  <si>
    <t>Соль поваренная. Йодированная</t>
  </si>
  <si>
    <t>Курага</t>
  </si>
  <si>
    <t>Шиповник сушеный</t>
  </si>
  <si>
    <t>Напиток кофейный</t>
  </si>
  <si>
    <t>Макаронные изделия в ассортименте</t>
  </si>
  <si>
    <t>Масло растительное</t>
  </si>
  <si>
    <t xml:space="preserve">Смесь сухая с витаминами ВИТОШКА или эквивалент </t>
  </si>
  <si>
    <t>Кисель с витаминами для детей дошкольного и школьного возраста «Витошка» или эквивалент</t>
  </si>
  <si>
    <t>Сухари панировочные</t>
  </si>
  <si>
    <t>Сухофрукты (Компотная смесь)</t>
  </si>
  <si>
    <t xml:space="preserve">Мука пшеничная </t>
  </si>
  <si>
    <t>Сахарный песок</t>
  </si>
  <si>
    <t>Мак пищевой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</si>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</sst>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2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934575" y="3695699"/>
          <a:ext cx="5905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89383" y="3485590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A25" zoomScale="80" zoomScaleNormal="80" workbookViewId="0">
      <selection activeCell="H29" sqref="H29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4.109375" style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9" width="16.44140625" style="1" customWidth="1"/>
    <col min="10" max="10" width="13.109375" style="1" bestFit="1" customWidth="1"/>
    <col min="11" max="11" width="9.88671875" style="1" bestFit="1" customWidth="1"/>
    <col min="12" max="12" width="11" style="1" customWidth="1"/>
    <col min="13" max="13" width="16.33203125" style="1" customWidth="1"/>
    <col min="14" max="16384" width="9.109375" style="1"/>
  </cols>
  <sheetData>
    <row r="1" spans="1:13" ht="67.5" customHeight="1" x14ac:dyDescent="0.25">
      <c r="I1" s="32" t="s">
        <v>20</v>
      </c>
      <c r="J1" s="32"/>
      <c r="K1" s="32"/>
      <c r="L1" s="32"/>
      <c r="M1" s="32"/>
    </row>
    <row r="2" spans="1:13" ht="39" customHeight="1" x14ac:dyDescent="0.25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33.5" customHeight="1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17</v>
      </c>
      <c r="F3" s="34" t="s">
        <v>4</v>
      </c>
      <c r="G3" s="34"/>
      <c r="H3" s="34"/>
      <c r="I3" s="36" t="s">
        <v>5</v>
      </c>
      <c r="J3" s="36"/>
      <c r="K3" s="36"/>
      <c r="L3" s="37" t="s">
        <v>6</v>
      </c>
      <c r="M3" s="37"/>
    </row>
    <row r="4" spans="1:13" ht="180" customHeight="1" x14ac:dyDescent="0.25">
      <c r="A4" s="34"/>
      <c r="B4" s="35"/>
      <c r="C4" s="34"/>
      <c r="D4" s="35"/>
      <c r="E4" s="35"/>
      <c r="F4" s="16" t="s">
        <v>14</v>
      </c>
      <c r="G4" s="16" t="s">
        <v>15</v>
      </c>
      <c r="H4" s="16" t="s">
        <v>16</v>
      </c>
      <c r="I4" s="16" t="s">
        <v>7</v>
      </c>
      <c r="J4" s="16" t="s">
        <v>8</v>
      </c>
      <c r="K4" s="16" t="s">
        <v>9</v>
      </c>
      <c r="L4" s="17" t="s">
        <v>10</v>
      </c>
      <c r="M4" s="17" t="s">
        <v>19</v>
      </c>
    </row>
    <row r="5" spans="1:13" s="2" customFormat="1" ht="31.2" x14ac:dyDescent="0.3">
      <c r="A5" s="21">
        <v>1</v>
      </c>
      <c r="B5" s="28" t="s">
        <v>23</v>
      </c>
      <c r="C5" s="22" t="s">
        <v>13</v>
      </c>
      <c r="D5" s="29" t="s">
        <v>54</v>
      </c>
      <c r="E5" s="38">
        <v>5</v>
      </c>
      <c r="F5" s="26">
        <v>475</v>
      </c>
      <c r="G5" s="27">
        <v>535</v>
      </c>
      <c r="H5" s="27">
        <v>490</v>
      </c>
      <c r="I5" s="5">
        <f>AVERAGE(F5:H5)</f>
        <v>500</v>
      </c>
      <c r="J5" s="6">
        <f>SQRT(((SUM((POWER(H5-I5,2)),(POWER(G5-I5,2)),(POWER(F5-I5,2)))/(COLUMNS(F5:H5)-1))))</f>
        <v>31.22498999199199</v>
      </c>
      <c r="K5" s="6">
        <f>J5/I5*100</f>
        <v>6.2449979983983983</v>
      </c>
      <c r="L5" s="7">
        <f>ROUND(I5,2)</f>
        <v>500</v>
      </c>
      <c r="M5" s="7">
        <f>L5*E5</f>
        <v>2500</v>
      </c>
    </row>
    <row r="6" spans="1:13" s="2" customFormat="1" ht="31.2" x14ac:dyDescent="0.3">
      <c r="A6" s="21">
        <v>2</v>
      </c>
      <c r="B6" s="28" t="s">
        <v>24</v>
      </c>
      <c r="C6" s="22" t="s">
        <v>13</v>
      </c>
      <c r="D6" s="29" t="s">
        <v>54</v>
      </c>
      <c r="E6" s="38">
        <v>8</v>
      </c>
      <c r="F6" s="23">
        <v>425</v>
      </c>
      <c r="G6" s="5">
        <v>470</v>
      </c>
      <c r="H6" s="5">
        <v>440</v>
      </c>
      <c r="I6" s="5">
        <f t="shared" ref="I6:I35" si="0">AVERAGE(F6:H6)</f>
        <v>445</v>
      </c>
      <c r="J6" s="6">
        <f t="shared" ref="J6:J35" si="1">SQRT(((SUM((POWER(H6-I6,2)),(POWER(G6-I6,2)),(POWER(F6-I6,2)))/(COLUMNS(F6:H6)-1))))</f>
        <v>22.912878474779198</v>
      </c>
      <c r="K6" s="6">
        <f t="shared" ref="K6:K35" si="2">J6/I6*100</f>
        <v>5.1489614550065612</v>
      </c>
      <c r="L6" s="7">
        <f t="shared" ref="L6:L35" si="3">ROUND(I6,2)</f>
        <v>445</v>
      </c>
      <c r="M6" s="7">
        <f t="shared" ref="M6:M35" si="4">L6*E6</f>
        <v>3560</v>
      </c>
    </row>
    <row r="7" spans="1:13" s="2" customFormat="1" ht="31.2" x14ac:dyDescent="0.3">
      <c r="A7" s="21">
        <v>3</v>
      </c>
      <c r="B7" s="28" t="s">
        <v>25</v>
      </c>
      <c r="C7" s="22" t="s">
        <v>13</v>
      </c>
      <c r="D7" s="29" t="s">
        <v>54</v>
      </c>
      <c r="E7" s="38">
        <v>20</v>
      </c>
      <c r="F7" s="23">
        <v>320</v>
      </c>
      <c r="G7" s="5">
        <v>365</v>
      </c>
      <c r="H7" s="5">
        <v>340</v>
      </c>
      <c r="I7" s="5">
        <f t="shared" si="0"/>
        <v>341.66666666666669</v>
      </c>
      <c r="J7" s="6">
        <f t="shared" si="1"/>
        <v>22.54624876411447</v>
      </c>
      <c r="K7" s="6">
        <f t="shared" si="2"/>
        <v>6.598902077301795</v>
      </c>
      <c r="L7" s="7">
        <f t="shared" si="3"/>
        <v>341.67</v>
      </c>
      <c r="M7" s="7">
        <f t="shared" si="4"/>
        <v>6833.4000000000005</v>
      </c>
    </row>
    <row r="8" spans="1:13" s="2" customFormat="1" ht="31.2" x14ac:dyDescent="0.3">
      <c r="A8" s="21">
        <v>4</v>
      </c>
      <c r="B8" s="28" t="s">
        <v>26</v>
      </c>
      <c r="C8" s="22" t="s">
        <v>13</v>
      </c>
      <c r="D8" s="29" t="s">
        <v>54</v>
      </c>
      <c r="E8" s="38">
        <v>7</v>
      </c>
      <c r="F8" s="23">
        <v>595</v>
      </c>
      <c r="G8" s="5">
        <v>635</v>
      </c>
      <c r="H8" s="5">
        <v>610</v>
      </c>
      <c r="I8" s="5">
        <f t="shared" si="0"/>
        <v>613.33333333333337</v>
      </c>
      <c r="J8" s="6">
        <f t="shared" si="1"/>
        <v>20.207259421636902</v>
      </c>
      <c r="K8" s="6">
        <f t="shared" si="2"/>
        <v>3.2946618622234074</v>
      </c>
      <c r="L8" s="7">
        <f t="shared" si="3"/>
        <v>613.33000000000004</v>
      </c>
      <c r="M8" s="7">
        <f t="shared" si="4"/>
        <v>4293.3100000000004</v>
      </c>
    </row>
    <row r="9" spans="1:13" s="2" customFormat="1" ht="31.2" x14ac:dyDescent="0.3">
      <c r="A9" s="21">
        <v>5</v>
      </c>
      <c r="B9" s="28" t="s">
        <v>27</v>
      </c>
      <c r="C9" s="22" t="s">
        <v>13</v>
      </c>
      <c r="D9" s="29" t="s">
        <v>54</v>
      </c>
      <c r="E9" s="38">
        <v>110</v>
      </c>
      <c r="F9" s="23">
        <v>105</v>
      </c>
      <c r="G9" s="5">
        <v>80</v>
      </c>
      <c r="H9" s="5">
        <v>70</v>
      </c>
      <c r="I9" s="5">
        <f t="shared" si="0"/>
        <v>85</v>
      </c>
      <c r="J9" s="6">
        <f t="shared" si="1"/>
        <v>18.027756377319946</v>
      </c>
      <c r="K9" s="6">
        <f t="shared" si="2"/>
        <v>21.209125149788171</v>
      </c>
      <c r="L9" s="7">
        <f t="shared" si="3"/>
        <v>85</v>
      </c>
      <c r="M9" s="7">
        <f t="shared" si="4"/>
        <v>9350</v>
      </c>
    </row>
    <row r="10" spans="1:13" s="2" customFormat="1" ht="31.2" x14ac:dyDescent="0.3">
      <c r="A10" s="21">
        <v>6</v>
      </c>
      <c r="B10" s="28" t="s">
        <v>28</v>
      </c>
      <c r="C10" s="22" t="s">
        <v>13</v>
      </c>
      <c r="D10" s="29" t="s">
        <v>54</v>
      </c>
      <c r="E10" s="38">
        <v>55</v>
      </c>
      <c r="F10" s="23">
        <v>39</v>
      </c>
      <c r="G10" s="5">
        <v>43</v>
      </c>
      <c r="H10" s="5">
        <v>37</v>
      </c>
      <c r="I10" s="5">
        <f t="shared" si="0"/>
        <v>39.666666666666664</v>
      </c>
      <c r="J10" s="6">
        <f t="shared" si="1"/>
        <v>3.0550504633038935</v>
      </c>
      <c r="K10" s="6">
        <f t="shared" si="2"/>
        <v>7.7018078906820842</v>
      </c>
      <c r="L10" s="7">
        <f t="shared" si="3"/>
        <v>39.67</v>
      </c>
      <c r="M10" s="7">
        <f t="shared" si="4"/>
        <v>2181.85</v>
      </c>
    </row>
    <row r="11" spans="1:13" s="2" customFormat="1" ht="31.2" x14ac:dyDescent="0.3">
      <c r="A11" s="21">
        <v>7</v>
      </c>
      <c r="B11" s="28" t="s">
        <v>29</v>
      </c>
      <c r="C11" s="22" t="s">
        <v>13</v>
      </c>
      <c r="D11" s="29" t="s">
        <v>54</v>
      </c>
      <c r="E11" s="38">
        <v>5</v>
      </c>
      <c r="F11" s="23">
        <v>195</v>
      </c>
      <c r="G11" s="5">
        <v>220</v>
      </c>
      <c r="H11" s="5">
        <v>200</v>
      </c>
      <c r="I11" s="5">
        <f t="shared" si="0"/>
        <v>205</v>
      </c>
      <c r="J11" s="6">
        <f t="shared" si="1"/>
        <v>13.228756555322953</v>
      </c>
      <c r="K11" s="6">
        <f t="shared" si="2"/>
        <v>6.4530519782063189</v>
      </c>
      <c r="L11" s="7">
        <f t="shared" si="3"/>
        <v>205</v>
      </c>
      <c r="M11" s="7">
        <f t="shared" si="4"/>
        <v>1025</v>
      </c>
    </row>
    <row r="12" spans="1:13" s="2" customFormat="1" ht="31.2" x14ac:dyDescent="0.3">
      <c r="A12" s="21">
        <v>8</v>
      </c>
      <c r="B12" s="28" t="s">
        <v>30</v>
      </c>
      <c r="C12" s="22" t="s">
        <v>13</v>
      </c>
      <c r="D12" s="29" t="s">
        <v>54</v>
      </c>
      <c r="E12" s="38">
        <v>12</v>
      </c>
      <c r="F12" s="23">
        <v>330</v>
      </c>
      <c r="G12" s="5">
        <v>370</v>
      </c>
      <c r="H12" s="5">
        <v>350</v>
      </c>
      <c r="I12" s="5">
        <f t="shared" si="0"/>
        <v>350</v>
      </c>
      <c r="J12" s="6">
        <f t="shared" si="1"/>
        <v>20</v>
      </c>
      <c r="K12" s="6">
        <f t="shared" si="2"/>
        <v>5.7142857142857144</v>
      </c>
      <c r="L12" s="7">
        <f t="shared" si="3"/>
        <v>350</v>
      </c>
      <c r="M12" s="7">
        <f t="shared" si="4"/>
        <v>4200</v>
      </c>
    </row>
    <row r="13" spans="1:13" s="2" customFormat="1" ht="31.2" x14ac:dyDescent="0.3">
      <c r="A13" s="21">
        <v>9</v>
      </c>
      <c r="B13" s="28" t="s">
        <v>31</v>
      </c>
      <c r="C13" s="22" t="s">
        <v>13</v>
      </c>
      <c r="D13" s="29" t="s">
        <v>54</v>
      </c>
      <c r="E13" s="38">
        <v>10</v>
      </c>
      <c r="F13" s="23">
        <v>59</v>
      </c>
      <c r="G13" s="5">
        <v>60</v>
      </c>
      <c r="H13" s="5">
        <v>50</v>
      </c>
      <c r="I13" s="5">
        <f t="shared" si="0"/>
        <v>56.333333333333336</v>
      </c>
      <c r="J13" s="6">
        <f t="shared" si="1"/>
        <v>5.5075705472861021</v>
      </c>
      <c r="K13" s="6">
        <f t="shared" si="2"/>
        <v>9.7767524508037322</v>
      </c>
      <c r="L13" s="7">
        <f t="shared" si="3"/>
        <v>56.33</v>
      </c>
      <c r="M13" s="7">
        <f t="shared" si="4"/>
        <v>563.29999999999995</v>
      </c>
    </row>
    <row r="14" spans="1:13" s="2" customFormat="1" ht="31.2" x14ac:dyDescent="0.3">
      <c r="A14" s="21">
        <v>10</v>
      </c>
      <c r="B14" s="28" t="s">
        <v>32</v>
      </c>
      <c r="C14" s="22" t="s">
        <v>13</v>
      </c>
      <c r="D14" s="29" t="s">
        <v>54</v>
      </c>
      <c r="E14" s="38">
        <v>35</v>
      </c>
      <c r="F14" s="23">
        <v>31</v>
      </c>
      <c r="G14" s="5">
        <v>42</v>
      </c>
      <c r="H14" s="5">
        <v>35</v>
      </c>
      <c r="I14" s="5">
        <f t="shared" si="0"/>
        <v>36</v>
      </c>
      <c r="J14" s="6">
        <f t="shared" si="1"/>
        <v>5.5677643628300215</v>
      </c>
      <c r="K14" s="6">
        <f t="shared" si="2"/>
        <v>15.466012118972284</v>
      </c>
      <c r="L14" s="7">
        <f t="shared" si="3"/>
        <v>36</v>
      </c>
      <c r="M14" s="7">
        <f t="shared" si="4"/>
        <v>1260</v>
      </c>
    </row>
    <row r="15" spans="1:13" s="2" customFormat="1" ht="31.2" x14ac:dyDescent="0.3">
      <c r="A15" s="21">
        <v>11</v>
      </c>
      <c r="B15" s="28" t="s">
        <v>33</v>
      </c>
      <c r="C15" s="22" t="s">
        <v>13</v>
      </c>
      <c r="D15" s="29" t="s">
        <v>54</v>
      </c>
      <c r="E15" s="38">
        <v>25</v>
      </c>
      <c r="F15" s="23">
        <v>64</v>
      </c>
      <c r="G15" s="5">
        <v>80</v>
      </c>
      <c r="H15" s="5">
        <v>70</v>
      </c>
      <c r="I15" s="5">
        <f t="shared" si="0"/>
        <v>71.333333333333329</v>
      </c>
      <c r="J15" s="6">
        <f t="shared" si="1"/>
        <v>8.0829037686547611</v>
      </c>
      <c r="K15" s="6">
        <f t="shared" si="2"/>
        <v>11.331173507459946</v>
      </c>
      <c r="L15" s="7">
        <f t="shared" si="3"/>
        <v>71.33</v>
      </c>
      <c r="M15" s="7">
        <f t="shared" si="4"/>
        <v>1783.25</v>
      </c>
    </row>
    <row r="16" spans="1:13" s="2" customFormat="1" ht="31.2" x14ac:dyDescent="0.3">
      <c r="A16" s="21">
        <v>12</v>
      </c>
      <c r="B16" s="28" t="s">
        <v>34</v>
      </c>
      <c r="C16" s="22" t="s">
        <v>13</v>
      </c>
      <c r="D16" s="29" t="s">
        <v>54</v>
      </c>
      <c r="E16" s="38">
        <v>3</v>
      </c>
      <c r="F16" s="23">
        <v>650</v>
      </c>
      <c r="G16" s="5">
        <v>695</v>
      </c>
      <c r="H16" s="5">
        <v>670</v>
      </c>
      <c r="I16" s="5">
        <f t="shared" si="0"/>
        <v>671.66666666666663</v>
      </c>
      <c r="J16" s="6">
        <f t="shared" si="1"/>
        <v>22.54624876411447</v>
      </c>
      <c r="K16" s="6">
        <f t="shared" si="2"/>
        <v>3.3567616025976883</v>
      </c>
      <c r="L16" s="7">
        <f t="shared" si="3"/>
        <v>671.67</v>
      </c>
      <c r="M16" s="7">
        <f t="shared" si="4"/>
        <v>2015.0099999999998</v>
      </c>
    </row>
    <row r="17" spans="1:13" s="2" customFormat="1" ht="31.2" x14ac:dyDescent="0.3">
      <c r="A17" s="21">
        <v>13</v>
      </c>
      <c r="B17" s="28" t="s">
        <v>35</v>
      </c>
      <c r="C17" s="22" t="s">
        <v>13</v>
      </c>
      <c r="D17" s="29" t="s">
        <v>54</v>
      </c>
      <c r="E17" s="38">
        <v>45</v>
      </c>
      <c r="F17" s="23">
        <v>44</v>
      </c>
      <c r="G17" s="5">
        <v>60</v>
      </c>
      <c r="H17" s="5">
        <v>50</v>
      </c>
      <c r="I17" s="5">
        <f t="shared" si="0"/>
        <v>51.333333333333336</v>
      </c>
      <c r="J17" s="6">
        <f t="shared" si="1"/>
        <v>8.0829037686547611</v>
      </c>
      <c r="K17" s="6">
        <f t="shared" si="2"/>
        <v>15.745916432444339</v>
      </c>
      <c r="L17" s="7">
        <f t="shared" si="3"/>
        <v>51.33</v>
      </c>
      <c r="M17" s="7">
        <f t="shared" si="4"/>
        <v>2309.85</v>
      </c>
    </row>
    <row r="18" spans="1:13" s="2" customFormat="1" ht="31.2" x14ac:dyDescent="0.3">
      <c r="A18" s="21">
        <v>14</v>
      </c>
      <c r="B18" s="28" t="s">
        <v>36</v>
      </c>
      <c r="C18" s="22" t="s">
        <v>13</v>
      </c>
      <c r="D18" s="29" t="s">
        <v>54</v>
      </c>
      <c r="E18" s="38">
        <v>45</v>
      </c>
      <c r="F18" s="23">
        <v>65</v>
      </c>
      <c r="G18" s="5">
        <v>75</v>
      </c>
      <c r="H18" s="5">
        <v>60</v>
      </c>
      <c r="I18" s="5">
        <f t="shared" si="0"/>
        <v>66.666666666666671</v>
      </c>
      <c r="J18" s="6">
        <f t="shared" si="1"/>
        <v>7.6376261582597342</v>
      </c>
      <c r="K18" s="6">
        <f t="shared" si="2"/>
        <v>11.456439237389599</v>
      </c>
      <c r="L18" s="7">
        <f t="shared" si="3"/>
        <v>66.67</v>
      </c>
      <c r="M18" s="7">
        <f t="shared" si="4"/>
        <v>3000.15</v>
      </c>
    </row>
    <row r="19" spans="1:13" s="2" customFormat="1" ht="31.2" x14ac:dyDescent="0.3">
      <c r="A19" s="21">
        <v>15</v>
      </c>
      <c r="B19" s="28" t="s">
        <v>37</v>
      </c>
      <c r="C19" s="22" t="s">
        <v>13</v>
      </c>
      <c r="D19" s="29" t="s">
        <v>54</v>
      </c>
      <c r="E19" s="38">
        <v>10</v>
      </c>
      <c r="F19" s="23">
        <v>39</v>
      </c>
      <c r="G19" s="5">
        <v>42</v>
      </c>
      <c r="H19" s="5">
        <v>35</v>
      </c>
      <c r="I19" s="5">
        <f t="shared" si="0"/>
        <v>38.666666666666664</v>
      </c>
      <c r="J19" s="6">
        <f t="shared" si="1"/>
        <v>3.5118845842842465</v>
      </c>
      <c r="K19" s="6">
        <f t="shared" si="2"/>
        <v>9.0824601317696043</v>
      </c>
      <c r="L19" s="7">
        <f t="shared" si="3"/>
        <v>38.67</v>
      </c>
      <c r="M19" s="7">
        <f t="shared" si="4"/>
        <v>386.70000000000005</v>
      </c>
    </row>
    <row r="20" spans="1:13" s="2" customFormat="1" ht="31.2" x14ac:dyDescent="0.3">
      <c r="A20" s="21">
        <v>16</v>
      </c>
      <c r="B20" s="28" t="s">
        <v>38</v>
      </c>
      <c r="C20" s="22" t="s">
        <v>13</v>
      </c>
      <c r="D20" s="29" t="s">
        <v>54</v>
      </c>
      <c r="E20" s="38">
        <v>45</v>
      </c>
      <c r="F20" s="23">
        <v>58</v>
      </c>
      <c r="G20" s="5">
        <v>59</v>
      </c>
      <c r="H20" s="5">
        <v>53</v>
      </c>
      <c r="I20" s="5">
        <f t="shared" si="0"/>
        <v>56.666666666666664</v>
      </c>
      <c r="J20" s="6">
        <f t="shared" si="1"/>
        <v>3.2145502536643185</v>
      </c>
      <c r="K20" s="6">
        <f t="shared" si="2"/>
        <v>5.6727357417605626</v>
      </c>
      <c r="L20" s="7">
        <f t="shared" si="3"/>
        <v>56.67</v>
      </c>
      <c r="M20" s="7">
        <f t="shared" si="4"/>
        <v>2550.15</v>
      </c>
    </row>
    <row r="21" spans="1:13" s="2" customFormat="1" ht="31.2" x14ac:dyDescent="0.3">
      <c r="A21" s="21">
        <v>17</v>
      </c>
      <c r="B21" s="28" t="s">
        <v>39</v>
      </c>
      <c r="C21" s="22" t="s">
        <v>13</v>
      </c>
      <c r="D21" s="29" t="s">
        <v>54</v>
      </c>
      <c r="E21" s="38">
        <v>0.5</v>
      </c>
      <c r="F21" s="23">
        <v>950</v>
      </c>
      <c r="G21" s="5">
        <v>1150</v>
      </c>
      <c r="H21" s="5">
        <v>1050</v>
      </c>
      <c r="I21" s="5">
        <f t="shared" si="0"/>
        <v>1050</v>
      </c>
      <c r="J21" s="6">
        <f t="shared" si="1"/>
        <v>100</v>
      </c>
      <c r="K21" s="6">
        <f t="shared" si="2"/>
        <v>9.5238095238095237</v>
      </c>
      <c r="L21" s="7">
        <f t="shared" si="3"/>
        <v>1050</v>
      </c>
      <c r="M21" s="7">
        <f t="shared" si="4"/>
        <v>525</v>
      </c>
    </row>
    <row r="22" spans="1:13" s="2" customFormat="1" ht="31.2" x14ac:dyDescent="0.3">
      <c r="A22" s="21">
        <v>18</v>
      </c>
      <c r="B22" s="28" t="s">
        <v>40</v>
      </c>
      <c r="C22" s="22" t="s">
        <v>13</v>
      </c>
      <c r="D22" s="29" t="s">
        <v>54</v>
      </c>
      <c r="E22" s="38">
        <v>100</v>
      </c>
      <c r="F22" s="23">
        <v>102</v>
      </c>
      <c r="G22" s="5">
        <v>130</v>
      </c>
      <c r="H22" s="5">
        <v>115</v>
      </c>
      <c r="I22" s="5">
        <f t="shared" si="0"/>
        <v>115.66666666666667</v>
      </c>
      <c r="J22" s="6">
        <f t="shared" si="1"/>
        <v>14.011899704655802</v>
      </c>
      <c r="K22" s="6">
        <f t="shared" si="2"/>
        <v>12.114034326791758</v>
      </c>
      <c r="L22" s="7">
        <f t="shared" si="3"/>
        <v>115.67</v>
      </c>
      <c r="M22" s="7">
        <f t="shared" si="4"/>
        <v>11567</v>
      </c>
    </row>
    <row r="23" spans="1:13" s="2" customFormat="1" ht="31.2" x14ac:dyDescent="0.3">
      <c r="A23" s="21">
        <v>19</v>
      </c>
      <c r="B23" s="28" t="s">
        <v>41</v>
      </c>
      <c r="C23" s="22" t="s">
        <v>13</v>
      </c>
      <c r="D23" s="29" t="s">
        <v>54</v>
      </c>
      <c r="E23" s="38">
        <v>70</v>
      </c>
      <c r="F23" s="23">
        <v>16</v>
      </c>
      <c r="G23" s="5">
        <v>19</v>
      </c>
      <c r="H23" s="5">
        <v>17</v>
      </c>
      <c r="I23" s="5">
        <f t="shared" si="0"/>
        <v>17.333333333333332</v>
      </c>
      <c r="J23" s="6">
        <f t="shared" si="1"/>
        <v>1.5275252316519465</v>
      </c>
      <c r="K23" s="6">
        <f t="shared" si="2"/>
        <v>8.8126455672227699</v>
      </c>
      <c r="L23" s="7">
        <f t="shared" si="3"/>
        <v>17.329999999999998</v>
      </c>
      <c r="M23" s="7">
        <f t="shared" si="4"/>
        <v>1213.0999999999999</v>
      </c>
    </row>
    <row r="24" spans="1:13" s="2" customFormat="1" ht="31.2" x14ac:dyDescent="0.3">
      <c r="A24" s="21">
        <v>20</v>
      </c>
      <c r="B24" s="28" t="s">
        <v>42</v>
      </c>
      <c r="C24" s="22" t="s">
        <v>13</v>
      </c>
      <c r="D24" s="29" t="s">
        <v>54</v>
      </c>
      <c r="E24" s="38">
        <v>20</v>
      </c>
      <c r="F24" s="23">
        <v>275</v>
      </c>
      <c r="G24" s="5">
        <v>315</v>
      </c>
      <c r="H24" s="5">
        <v>300</v>
      </c>
      <c r="I24" s="5">
        <f t="shared" si="0"/>
        <v>296.66666666666669</v>
      </c>
      <c r="J24" s="6">
        <f t="shared" si="1"/>
        <v>20.207259421636902</v>
      </c>
      <c r="K24" s="6">
        <f t="shared" si="2"/>
        <v>6.8114357601023263</v>
      </c>
      <c r="L24" s="7">
        <f t="shared" si="3"/>
        <v>296.67</v>
      </c>
      <c r="M24" s="7">
        <f t="shared" si="4"/>
        <v>5933.4000000000005</v>
      </c>
    </row>
    <row r="25" spans="1:13" s="2" customFormat="1" ht="31.2" x14ac:dyDescent="0.3">
      <c r="A25" s="21">
        <v>21</v>
      </c>
      <c r="B25" s="28" t="s">
        <v>43</v>
      </c>
      <c r="C25" s="22" t="s">
        <v>13</v>
      </c>
      <c r="D25" s="29" t="s">
        <v>54</v>
      </c>
      <c r="E25" s="38">
        <v>10</v>
      </c>
      <c r="F25" s="23">
        <v>285</v>
      </c>
      <c r="G25" s="5">
        <v>320</v>
      </c>
      <c r="H25" s="5">
        <v>300</v>
      </c>
      <c r="I25" s="5">
        <f t="shared" si="0"/>
        <v>301.66666666666669</v>
      </c>
      <c r="J25" s="6">
        <f t="shared" si="1"/>
        <v>17.559422921421231</v>
      </c>
      <c r="K25" s="6">
        <f t="shared" si="2"/>
        <v>5.820803178371678</v>
      </c>
      <c r="L25" s="7">
        <f t="shared" si="3"/>
        <v>301.67</v>
      </c>
      <c r="M25" s="7">
        <f t="shared" si="4"/>
        <v>3016.7000000000003</v>
      </c>
    </row>
    <row r="26" spans="1:13" s="2" customFormat="1" ht="31.2" x14ac:dyDescent="0.3">
      <c r="A26" s="21">
        <v>22</v>
      </c>
      <c r="B26" s="28" t="s">
        <v>44</v>
      </c>
      <c r="C26" s="22" t="s">
        <v>13</v>
      </c>
      <c r="D26" s="29" t="s">
        <v>54</v>
      </c>
      <c r="E26" s="38">
        <v>13</v>
      </c>
      <c r="F26" s="23">
        <v>435</v>
      </c>
      <c r="G26" s="5">
        <v>480</v>
      </c>
      <c r="H26" s="5">
        <v>450</v>
      </c>
      <c r="I26" s="5">
        <f t="shared" si="0"/>
        <v>455</v>
      </c>
      <c r="J26" s="6">
        <f t="shared" si="1"/>
        <v>22.912878474779198</v>
      </c>
      <c r="K26" s="6">
        <f t="shared" si="2"/>
        <v>5.0357974669844392</v>
      </c>
      <c r="L26" s="7">
        <f t="shared" si="3"/>
        <v>455</v>
      </c>
      <c r="M26" s="7">
        <f t="shared" si="4"/>
        <v>5915</v>
      </c>
    </row>
    <row r="27" spans="1:13" s="2" customFormat="1" ht="31.2" x14ac:dyDescent="0.3">
      <c r="A27" s="21">
        <v>23</v>
      </c>
      <c r="B27" s="28" t="s">
        <v>45</v>
      </c>
      <c r="C27" s="22" t="s">
        <v>13</v>
      </c>
      <c r="D27" s="29" t="s">
        <v>54</v>
      </c>
      <c r="E27" s="38">
        <v>135</v>
      </c>
      <c r="F27" s="23">
        <v>95</v>
      </c>
      <c r="G27" s="5">
        <v>120</v>
      </c>
      <c r="H27" s="5">
        <v>105</v>
      </c>
      <c r="I27" s="5">
        <f t="shared" si="0"/>
        <v>106.66666666666667</v>
      </c>
      <c r="J27" s="6">
        <f t="shared" si="1"/>
        <v>12.583057392117917</v>
      </c>
      <c r="K27" s="6">
        <f t="shared" si="2"/>
        <v>11.796616305110547</v>
      </c>
      <c r="L27" s="7">
        <f t="shared" si="3"/>
        <v>106.67</v>
      </c>
      <c r="M27" s="7">
        <f t="shared" si="4"/>
        <v>14400.45</v>
      </c>
    </row>
    <row r="28" spans="1:13" s="2" customFormat="1" ht="31.2" x14ac:dyDescent="0.3">
      <c r="A28" s="21">
        <v>24</v>
      </c>
      <c r="B28" s="28" t="s">
        <v>46</v>
      </c>
      <c r="C28" s="22" t="s">
        <v>13</v>
      </c>
      <c r="D28" s="29" t="s">
        <v>54</v>
      </c>
      <c r="E28" s="38">
        <v>130</v>
      </c>
      <c r="F28" s="23">
        <v>155</v>
      </c>
      <c r="G28" s="5">
        <v>180</v>
      </c>
      <c r="H28" s="5">
        <v>160</v>
      </c>
      <c r="I28" s="5">
        <f t="shared" si="0"/>
        <v>165</v>
      </c>
      <c r="J28" s="6">
        <f t="shared" si="1"/>
        <v>13.228756555322953</v>
      </c>
      <c r="K28" s="6">
        <f t="shared" si="2"/>
        <v>8.0174282153472447</v>
      </c>
      <c r="L28" s="7">
        <f t="shared" si="3"/>
        <v>165</v>
      </c>
      <c r="M28" s="7">
        <f t="shared" si="4"/>
        <v>21450</v>
      </c>
    </row>
    <row r="29" spans="1:13" s="2" customFormat="1" ht="31.2" x14ac:dyDescent="0.3">
      <c r="A29" s="21">
        <v>25</v>
      </c>
      <c r="B29" s="28" t="s">
        <v>47</v>
      </c>
      <c r="C29" s="22" t="s">
        <v>13</v>
      </c>
      <c r="D29" s="29" t="s">
        <v>54</v>
      </c>
      <c r="E29" s="38">
        <v>30</v>
      </c>
      <c r="F29" s="23">
        <v>465</v>
      </c>
      <c r="G29" s="5">
        <v>550</v>
      </c>
      <c r="H29" s="27">
        <v>580</v>
      </c>
      <c r="I29" s="5">
        <f t="shared" si="0"/>
        <v>531.66666666666663</v>
      </c>
      <c r="J29" s="6">
        <f t="shared" si="1"/>
        <v>59.651767227244271</v>
      </c>
      <c r="K29" s="6">
        <f t="shared" si="2"/>
        <v>11.219768130516163</v>
      </c>
      <c r="L29" s="7">
        <f t="shared" si="3"/>
        <v>531.66999999999996</v>
      </c>
      <c r="M29" s="7">
        <f t="shared" si="4"/>
        <v>15950.099999999999</v>
      </c>
    </row>
    <row r="30" spans="1:13" s="2" customFormat="1" ht="55.2" x14ac:dyDescent="0.3">
      <c r="A30" s="21">
        <v>26</v>
      </c>
      <c r="B30" s="28" t="s">
        <v>48</v>
      </c>
      <c r="C30" s="22" t="s">
        <v>13</v>
      </c>
      <c r="D30" s="29" t="s">
        <v>54</v>
      </c>
      <c r="E30" s="38">
        <v>40</v>
      </c>
      <c r="F30" s="23">
        <v>485</v>
      </c>
      <c r="G30" s="5">
        <v>530</v>
      </c>
      <c r="H30" s="5">
        <v>505</v>
      </c>
      <c r="I30" s="5">
        <f t="shared" si="0"/>
        <v>506.66666666666669</v>
      </c>
      <c r="J30" s="6">
        <f t="shared" si="1"/>
        <v>22.54624876411447</v>
      </c>
      <c r="K30" s="6">
        <f t="shared" si="2"/>
        <v>4.4499175192331188</v>
      </c>
      <c r="L30" s="7">
        <f t="shared" si="3"/>
        <v>506.67</v>
      </c>
      <c r="M30" s="7">
        <f t="shared" si="4"/>
        <v>20266.8</v>
      </c>
    </row>
    <row r="31" spans="1:13" s="2" customFormat="1" ht="31.2" x14ac:dyDescent="0.3">
      <c r="A31" s="21">
        <v>27</v>
      </c>
      <c r="B31" s="28" t="s">
        <v>49</v>
      </c>
      <c r="C31" s="22" t="s">
        <v>13</v>
      </c>
      <c r="D31" s="29" t="s">
        <v>54</v>
      </c>
      <c r="E31" s="38">
        <v>10</v>
      </c>
      <c r="F31" s="23">
        <v>135</v>
      </c>
      <c r="G31" s="5">
        <v>155</v>
      </c>
      <c r="H31" s="5">
        <v>145</v>
      </c>
      <c r="I31" s="5">
        <f t="shared" si="0"/>
        <v>145</v>
      </c>
      <c r="J31" s="6">
        <f t="shared" si="1"/>
        <v>10</v>
      </c>
      <c r="K31" s="6">
        <f t="shared" si="2"/>
        <v>6.8965517241379306</v>
      </c>
      <c r="L31" s="7">
        <f t="shared" si="3"/>
        <v>145</v>
      </c>
      <c r="M31" s="7">
        <f t="shared" si="4"/>
        <v>1450</v>
      </c>
    </row>
    <row r="32" spans="1:13" s="2" customFormat="1" ht="31.2" x14ac:dyDescent="0.3">
      <c r="A32" s="21">
        <v>28</v>
      </c>
      <c r="B32" s="28" t="s">
        <v>50</v>
      </c>
      <c r="C32" s="22" t="s">
        <v>13</v>
      </c>
      <c r="D32" s="29" t="s">
        <v>54</v>
      </c>
      <c r="E32" s="38">
        <v>45</v>
      </c>
      <c r="F32" s="23">
        <v>135</v>
      </c>
      <c r="G32" s="5">
        <v>170</v>
      </c>
      <c r="H32" s="5">
        <v>150</v>
      </c>
      <c r="I32" s="5">
        <f t="shared" si="0"/>
        <v>151.66666666666666</v>
      </c>
      <c r="J32" s="6">
        <f t="shared" si="1"/>
        <v>17.559422921421234</v>
      </c>
      <c r="K32" s="6">
        <f t="shared" si="2"/>
        <v>11.577641486651363</v>
      </c>
      <c r="L32" s="7">
        <f t="shared" si="3"/>
        <v>151.66999999999999</v>
      </c>
      <c r="M32" s="7">
        <f t="shared" si="4"/>
        <v>6825.15</v>
      </c>
    </row>
    <row r="33" spans="1:13" s="2" customFormat="1" ht="31.2" x14ac:dyDescent="0.3">
      <c r="A33" s="21">
        <v>29</v>
      </c>
      <c r="B33" s="28" t="s">
        <v>51</v>
      </c>
      <c r="C33" s="22" t="s">
        <v>13</v>
      </c>
      <c r="D33" s="29" t="s">
        <v>54</v>
      </c>
      <c r="E33" s="38">
        <v>330</v>
      </c>
      <c r="F33" s="23">
        <v>39</v>
      </c>
      <c r="G33" s="5">
        <v>52</v>
      </c>
      <c r="H33" s="5">
        <v>45</v>
      </c>
      <c r="I33" s="5">
        <f t="shared" si="0"/>
        <v>45.333333333333336</v>
      </c>
      <c r="J33" s="6">
        <f t="shared" si="1"/>
        <v>6.5064070986477116</v>
      </c>
      <c r="K33" s="6">
        <f t="shared" si="2"/>
        <v>14.352368599958186</v>
      </c>
      <c r="L33" s="7">
        <f t="shared" si="3"/>
        <v>45.33</v>
      </c>
      <c r="M33" s="7">
        <f t="shared" si="4"/>
        <v>14958.9</v>
      </c>
    </row>
    <row r="34" spans="1:13" s="2" customFormat="1" ht="31.2" x14ac:dyDescent="0.3">
      <c r="A34" s="21">
        <v>30</v>
      </c>
      <c r="B34" s="28" t="s">
        <v>52</v>
      </c>
      <c r="C34" s="22" t="s">
        <v>13</v>
      </c>
      <c r="D34" s="29" t="s">
        <v>54</v>
      </c>
      <c r="E34" s="38">
        <v>400</v>
      </c>
      <c r="F34" s="23">
        <v>83</v>
      </c>
      <c r="G34" s="5">
        <v>105</v>
      </c>
      <c r="H34" s="5">
        <v>90</v>
      </c>
      <c r="I34" s="5">
        <f t="shared" si="0"/>
        <v>92.666666666666671</v>
      </c>
      <c r="J34" s="6">
        <f t="shared" si="1"/>
        <v>11.239810200058244</v>
      </c>
      <c r="K34" s="6">
        <f t="shared" si="2"/>
        <v>12.129291582796666</v>
      </c>
      <c r="L34" s="7">
        <f t="shared" si="3"/>
        <v>92.67</v>
      </c>
      <c r="M34" s="7">
        <f t="shared" si="4"/>
        <v>37068</v>
      </c>
    </row>
    <row r="35" spans="1:13" s="2" customFormat="1" ht="31.2" x14ac:dyDescent="0.3">
      <c r="A35" s="21">
        <v>31</v>
      </c>
      <c r="B35" s="28" t="s">
        <v>53</v>
      </c>
      <c r="C35" s="22" t="s">
        <v>13</v>
      </c>
      <c r="D35" s="29" t="s">
        <v>54</v>
      </c>
      <c r="E35" s="38">
        <v>2</v>
      </c>
      <c r="F35" s="23">
        <v>1100</v>
      </c>
      <c r="G35" s="5">
        <v>1260</v>
      </c>
      <c r="H35" s="5">
        <v>1200</v>
      </c>
      <c r="I35" s="5">
        <f t="shared" si="0"/>
        <v>1186.6666666666667</v>
      </c>
      <c r="J35" s="6">
        <f t="shared" si="1"/>
        <v>80.829037686547608</v>
      </c>
      <c r="K35" s="6">
        <f t="shared" si="2"/>
        <v>6.8114357601023263</v>
      </c>
      <c r="L35" s="7">
        <f t="shared" si="3"/>
        <v>1186.67</v>
      </c>
      <c r="M35" s="7">
        <f t="shared" si="4"/>
        <v>2373.34</v>
      </c>
    </row>
    <row r="36" spans="1:13" s="2" customFormat="1" ht="21" customHeight="1" x14ac:dyDescent="0.3">
      <c r="A36" s="3"/>
      <c r="B36" s="25"/>
      <c r="C36" s="4"/>
      <c r="D36" s="24"/>
      <c r="E36" s="25"/>
      <c r="F36" s="18"/>
      <c r="G36" s="18"/>
      <c r="H36" s="18"/>
      <c r="I36" s="18"/>
      <c r="J36" s="18"/>
      <c r="K36" s="18"/>
      <c r="L36" s="18"/>
      <c r="M36" s="18">
        <f>SUM(M5:M35)</f>
        <v>210724.90999999997</v>
      </c>
    </row>
    <row r="37" spans="1:13" s="2" customFormat="1" ht="21" customHeight="1" x14ac:dyDescent="0.3">
      <c r="A37" s="3"/>
    </row>
    <row r="38" spans="1:13" ht="15.75" customHeight="1" x14ac:dyDescent="0.25">
      <c r="A38" s="30" t="s">
        <v>11</v>
      </c>
      <c r="B38" s="30"/>
      <c r="C38" s="30"/>
      <c r="D38" s="30"/>
      <c r="E38" s="30"/>
      <c r="F38" s="30"/>
      <c r="G38" s="30"/>
      <c r="H38" s="30"/>
      <c r="I38" s="19">
        <f>M36</f>
        <v>210724.90999999997</v>
      </c>
      <c r="J38" s="8" t="s">
        <v>12</v>
      </c>
      <c r="K38" s="20" t="s">
        <v>18</v>
      </c>
      <c r="L38" s="8"/>
      <c r="M38" s="9"/>
    </row>
    <row r="39" spans="1:13" ht="36" customHeight="1" x14ac:dyDescent="0.3">
      <c r="A39" s="31" t="s">
        <v>22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</row>
    <row r="40" spans="1:13" ht="15.6" x14ac:dyDescent="0.3">
      <c r="A40" s="32"/>
      <c r="B40" s="32"/>
      <c r="C40" s="32"/>
      <c r="D40" s="32"/>
      <c r="E40" s="10"/>
      <c r="F40" s="11"/>
      <c r="G40" s="12"/>
      <c r="H40" s="13"/>
      <c r="I40" s="14"/>
      <c r="J40" s="14"/>
      <c r="K40" s="14"/>
      <c r="L40" s="14"/>
      <c r="M40" s="14"/>
    </row>
    <row r="41" spans="1:13" ht="15.6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ht="15.6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4" spans="1:13" x14ac:dyDescent="0.25">
      <c r="I44" s="15"/>
    </row>
  </sheetData>
  <mergeCells count="13">
    <mergeCell ref="A38:H38"/>
    <mergeCell ref="A39:M39"/>
    <mergeCell ref="A40:D40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 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Торги-Онлайн</cp:lastModifiedBy>
  <cp:revision>3</cp:revision>
  <cp:lastPrinted>2024-03-20T11:15:45Z</cp:lastPrinted>
  <dcterms:created xsi:type="dcterms:W3CDTF">2014-05-19T23:28:21Z</dcterms:created>
  <dcterms:modified xsi:type="dcterms:W3CDTF">2025-06-04T13:28:14Z</dcterms:modified>
</cp:coreProperties>
</file>