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85"/>
  </bookViews>
  <sheets>
    <sheet name="НМЦД" sheetId="1" r:id="rId1"/>
  </sheets>
  <calcPr calcId="144525"/>
</workbook>
</file>

<file path=xl/calcChain.xml><?xml version="1.0" encoding="utf-8"?>
<calcChain xmlns="http://schemas.openxmlformats.org/spreadsheetml/2006/main">
  <c r="K6" i="1" l="1"/>
  <c r="L6" i="1" s="1"/>
  <c r="M6" i="1" s="1"/>
  <c r="N6" i="1" l="1"/>
  <c r="O6" i="1" s="1"/>
  <c r="K5" i="1"/>
  <c r="N5" i="1" s="1"/>
  <c r="O5" i="1" s="1"/>
  <c r="L5" i="1" l="1"/>
  <c r="M5" i="1" s="1"/>
  <c r="O7" i="1" l="1"/>
  <c r="K9" i="1" s="1"/>
</calcChain>
</file>

<file path=xl/sharedStrings.xml><?xml version="1.0" encoding="utf-8"?>
<sst xmlns="http://schemas.openxmlformats.org/spreadsheetml/2006/main" count="28" uniqueCount="26">
  <si>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</si>
  <si>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</si>
  <si>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</si>
  <si>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</si>
  <si>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</si>
  <si>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</si>
  <si>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</si>
  <si>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</si>
  <si>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</si>
  <si>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</si>
  <si>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</si>
  <si>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</si>
  <si>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</si>
  <si>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</si>
  <si>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</si>
  <si>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</si>
  <si>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</si>
  <si>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</si>
  <si>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</si>
  <si>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</si>
  <si>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</si>
  <si>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Приложение № 2                                               </t>
  </si>
  <si>
    <t>шт</t>
  </si>
  <si>
    <t>Право использования программы для ЭВМ Ideco UTM ФСТЭК (расширенные сигнатуры IPS) - 200 Users</t>
  </si>
  <si>
    <t>Право использования программы для ЭВМ Ideco UTM ФСТЭК (продление подписки Security Update: AC, IPS, CF, обновления, поддержка) - 200 Users</t>
  </si>
  <si>
    <t xml:space="preserve">Обоснование начальной (максимальной) цены Договора  на поставку лицензионного программного обеспечения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</si>
</sst>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6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G4" sqref="G4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7.8554687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7.42578125" style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31"/>
      <c r="L1" s="31"/>
      <c r="M1" s="33" t="s">
        <v>21</v>
      </c>
      <c r="N1" s="34"/>
      <c r="O1" s="34"/>
    </row>
    <row r="2" spans="1:15" ht="39.75" customHeight="1" x14ac:dyDescent="0.2">
      <c r="A2" s="37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51" customHeight="1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/>
      <c r="H3" s="39"/>
      <c r="I3" s="2"/>
      <c r="J3" s="2"/>
      <c r="K3" s="41" t="s">
        <v>6</v>
      </c>
      <c r="L3" s="41"/>
      <c r="M3" s="41"/>
      <c r="N3" s="42" t="s">
        <v>7</v>
      </c>
      <c r="O3" s="42"/>
    </row>
    <row r="4" spans="1:15" ht="144" customHeight="1" x14ac:dyDescent="0.2">
      <c r="A4" s="39"/>
      <c r="B4" s="40"/>
      <c r="C4" s="39"/>
      <c r="D4" s="40"/>
      <c r="E4" s="40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60" x14ac:dyDescent="0.25">
      <c r="A5" s="32">
        <v>1</v>
      </c>
      <c r="B5" s="28" t="s">
        <v>23</v>
      </c>
      <c r="C5" s="26" t="s">
        <v>20</v>
      </c>
      <c r="D5" s="25" t="s">
        <v>22</v>
      </c>
      <c r="E5" s="28">
        <v>1</v>
      </c>
      <c r="F5" s="29">
        <v>40800</v>
      </c>
      <c r="G5" s="7">
        <v>41200</v>
      </c>
      <c r="H5" s="7">
        <v>40000</v>
      </c>
      <c r="I5" s="7"/>
      <c r="J5" s="7"/>
      <c r="K5" s="7">
        <f t="shared" ref="K5:K6" si="0">AVERAGE(F5:H5)</f>
        <v>40666.666666666664</v>
      </c>
      <c r="L5" s="9">
        <f t="shared" ref="L5:L6" si="1">SQRT(((SUM((POWER(H5-K5,2)),(POWER(G5-K5,2)),(POWER(F5-K5,2)))/(COLUMNS(F5:H5)-1))))</f>
        <v>611.0100926607787</v>
      </c>
      <c r="M5" s="9">
        <f t="shared" ref="M5:M6" si="2">L5/K5*100</f>
        <v>1.5024838344117508</v>
      </c>
      <c r="N5" s="10">
        <f>ROUND(K5,2)</f>
        <v>40666.67</v>
      </c>
      <c r="O5" s="10">
        <f t="shared" ref="O5:O6" si="3">N5*E5</f>
        <v>40666.67</v>
      </c>
    </row>
    <row r="6" spans="1:15" s="4" customFormat="1" ht="75" x14ac:dyDescent="0.25">
      <c r="A6" s="21">
        <v>2</v>
      </c>
      <c r="B6" s="28" t="s">
        <v>24</v>
      </c>
      <c r="C6" s="26" t="s">
        <v>20</v>
      </c>
      <c r="D6" s="25" t="s">
        <v>22</v>
      </c>
      <c r="E6" s="28">
        <v>1</v>
      </c>
      <c r="F6" s="30">
        <v>158630.39999999999</v>
      </c>
      <c r="G6" s="7">
        <v>160185.60000000001</v>
      </c>
      <c r="H6" s="7">
        <v>155520</v>
      </c>
      <c r="I6" s="7"/>
      <c r="J6" s="7"/>
      <c r="K6" s="7">
        <f t="shared" si="0"/>
        <v>158112</v>
      </c>
      <c r="L6" s="9">
        <f t="shared" si="1"/>
        <v>2375.6072402651093</v>
      </c>
      <c r="M6" s="9">
        <f t="shared" si="2"/>
        <v>1.5024838344117519</v>
      </c>
      <c r="N6" s="10">
        <f t="shared" ref="N6" si="4">ROUND(K6,2)</f>
        <v>158112</v>
      </c>
      <c r="O6" s="10">
        <f t="shared" si="3"/>
        <v>158112</v>
      </c>
    </row>
    <row r="7" spans="1:15" ht="15.75" x14ac:dyDescent="0.2">
      <c r="A7" s="21"/>
      <c r="B7" s="20"/>
      <c r="C7" s="6"/>
      <c r="D7" s="27"/>
      <c r="E7" s="20"/>
      <c r="F7" s="7"/>
      <c r="G7" s="8"/>
      <c r="H7" s="7"/>
      <c r="I7" s="7"/>
      <c r="J7" s="7"/>
      <c r="K7" s="7"/>
      <c r="L7" s="9"/>
      <c r="M7" s="9"/>
      <c r="N7" s="10"/>
      <c r="O7" s="10">
        <f>SUM(O5:O6)</f>
        <v>198778.66999999998</v>
      </c>
    </row>
    <row r="8" spans="1:15" ht="15.75" x14ac:dyDescent="0.2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x14ac:dyDescent="0.2">
      <c r="A9" s="35" t="s">
        <v>18</v>
      </c>
      <c r="B9" s="35"/>
      <c r="C9" s="35"/>
      <c r="D9" s="35"/>
      <c r="E9" s="35"/>
      <c r="F9" s="35"/>
      <c r="G9" s="35"/>
      <c r="H9" s="35"/>
      <c r="I9" s="11"/>
      <c r="J9" s="11"/>
      <c r="K9" s="10">
        <f>O7</f>
        <v>198778.66999999998</v>
      </c>
      <c r="L9" s="12" t="s">
        <v>19</v>
      </c>
      <c r="M9" s="12"/>
      <c r="N9" s="12"/>
      <c r="O9" s="13"/>
    </row>
    <row r="10" spans="1:15" ht="15.75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15.75" x14ac:dyDescent="0.25">
      <c r="A11" s="34"/>
      <c r="B11" s="34"/>
      <c r="C11" s="34"/>
      <c r="D11" s="34"/>
      <c r="E11" s="14"/>
      <c r="F11" s="15"/>
      <c r="G11" s="16"/>
      <c r="H11" s="17"/>
      <c r="I11" s="17"/>
      <c r="J11" s="17"/>
      <c r="K11" s="18"/>
      <c r="L11" s="18"/>
      <c r="M11" s="18"/>
      <c r="N11" s="18"/>
      <c r="O11" s="18"/>
    </row>
    <row r="12" spans="1:15" ht="18.75" x14ac:dyDescent="0.3">
      <c r="A12" s="14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14"/>
    </row>
    <row r="13" spans="1:15" ht="15.75" x14ac:dyDescent="0.25">
      <c r="A13" s="14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4"/>
    </row>
    <row r="14" spans="1:15" ht="18.7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5" x14ac:dyDescent="0.2">
      <c r="K15" s="19"/>
    </row>
  </sheetData>
  <mergeCells count="13">
    <mergeCell ref="M1:O1"/>
    <mergeCell ref="A9:H9"/>
    <mergeCell ref="A10:O10"/>
    <mergeCell ref="A11:D1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User</cp:lastModifiedBy>
  <cp:revision>3</cp:revision>
  <cp:lastPrinted>2025-02-25T09:40:50Z</cp:lastPrinted>
  <dcterms:created xsi:type="dcterms:W3CDTF">2014-05-19T23:28:21Z</dcterms:created>
  <dcterms:modified xsi:type="dcterms:W3CDTF">2025-06-05T20:20:07Z</dcterms:modified>
</cp:coreProperties>
</file>