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/>
  <mc:AlternateContent xmlns:mc="http://schemas.openxmlformats.org/markup-compatibility/2006">
    <mc:Choice Requires="x15">
      <x15ac:absPath xmlns:x15ac="http://schemas.microsoft.com/office/spreadsheetml/2010/11/ac" url="/Users/ludmila/Desktop/ЗАКУПКИ/ИЮНЬ/СВОЙ СПОСОБ/МАУ АХО УПРАВЛЕНИЯ ОБРАЗОВАНИЯ/"/>
    </mc:Choice>
  </mc:AlternateContent>
  <xr:revisionPtr revIDLastSave="0" documentId="13_ncr:1_{3A3CC7FD-890F-0944-B954-AC6824961300}" xr6:coauthVersionLast="47" xr6:coauthVersionMax="47" xr10:uidLastSave="{00000000-0000-0000-0000-000000000000}"/>
  <bookViews>
    <workbookView xWindow="7700" yWindow="500" windowWidth="28800" windowHeight="16260" xr2:uid="{00000000-000D-0000-FFFF-FFFF00000000}"/>
  </bookViews>
  <sheets>
    <sheet name="НМЦД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N6" i="1" s="1"/>
  <c r="O6" i="1" s="1"/>
  <c r="K5" i="1"/>
  <c r="N5" i="1" s="1"/>
  <c r="O5" i="1" s="1"/>
  <c r="O7" i="1" l="1"/>
  <c r="L5" i="1"/>
  <c r="M5" i="1" s="1"/>
  <c r="L6" i="1"/>
  <c r="M6" i="1" s="1"/>
</calcChain>
</file>

<file path=xl/sharedStrings.xml><?xml version="1.0" encoding="utf-8"?>
<sst xmlns="http://schemas.openxmlformats.org/spreadsheetml/2006/main" count="27" uniqueCount="25">
  <si>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</si>
  <si>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</si>
  <si>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</si>
  <si>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</si>
  <si>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</si>
  <si>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</si>
  <si>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</si>
  <si>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</si>
  <si>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</si>
  <si>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</si>
  <si>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</si>
  <si>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</si>
  <si>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</si>
  <si>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</si>
  <si>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</si>
  <si>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</rPr>
      <t xml:space="preserve">         (не должен превышать 33%)</t>
    </r>
  </si>
  <si>
    <t>Средняя арифметическая цена за единицу     руб.</t>
  </si>
  <si>
    <t>в соответствии с ТЗ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</si>
  <si>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</si>
  <si>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Приложение № 2
к запросу цен в электронной форме 
от «___» __________ 2025г. № ______</t>
  </si>
  <si>
    <t>шт.</t>
  </si>
  <si>
    <t>Котел водогрейный твердотопливный
КВр-1,16</t>
  </si>
  <si>
    <t>Котел водогрейный твердотопливный
КВр-0,93</t>
  </si>
  <si>
    <t>Обоснование начальной (максимальной) цены Договора на поставку котельного оборудования</t>
  </si>
  <si>
    <r>
      <rPr>
        <sz val="14"/>
        <rFont val="Times New Roman"/>
        <family val="1"/>
      </rPr>
      <t xml:space="preserve">В результате проведенного расчета Н(М)Ц договора составила:	</t>
    </r>
    <r>
      <rPr>
        <b/>
        <sz val="14"/>
        <rFont val="Times New Roman"/>
        <family val="1"/>
      </rPr>
      <t>2 040 000 рублей</t>
    </r>
    <r>
      <rPr>
        <sz val="14"/>
        <rFont val="Times New Roman"/>
        <family val="1"/>
      </rPr>
      <t xml:space="preserve">.	                                                                                                                                                               При определениеии начальной (максимальной) цены Договора на поставкукотельного оборудования  применен метод сопоставимых рыночных цен (анализ рынка). 												</t>
    </r>
    <r>
      <rPr>
        <sz val="12"/>
        <rFont val="Times New Roman"/>
        <family val="1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</si>
</sst>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00000A"/>
      <name val="Times New Roman"/>
      <family val="1"/>
    </font>
    <font>
      <sz val="11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tabSelected="1" zoomScale="90" zoomScaleNormal="90" workbookViewId="0">
      <selection activeCell="F4" sqref="F4"/>
    </sheetView>
  </sheetViews>
  <sheetFormatPr baseColWidth="10" defaultColWidth="9.1640625" defaultRowHeight="13" x14ac:dyDescent="0.15"/>
  <cols>
    <col min="1" max="1" width="3.1640625" style="1" bestFit="1" customWidth="1"/>
    <col min="2" max="2" width="31" style="1" bestFit="1" customWidth="1"/>
    <col min="3" max="3" width="20.5" style="1" bestFit="1" customWidth="1"/>
    <col min="4" max="4" width="8.5" style="1" customWidth="1"/>
    <col min="5" max="5" width="8.83203125" style="1" bestFit="1" customWidth="1"/>
    <col min="6" max="6" width="15.5" style="1" bestFit="1" customWidth="1"/>
    <col min="7" max="7" width="16.33203125" style="1" bestFit="1" customWidth="1"/>
    <col min="8" max="8" width="15.83203125" style="1" bestFit="1" customWidth="1"/>
    <col min="9" max="10" width="15.83203125" style="1" hidden="1" customWidth="1"/>
    <col min="11" max="11" width="18.1640625" style="1" bestFit="1" customWidth="1"/>
    <col min="12" max="12" width="13.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640625" style="1"/>
  </cols>
  <sheetData>
    <row r="1" spans="1:15" ht="67.5" customHeight="1" x14ac:dyDescent="0.15">
      <c r="K1" s="25" t="s">
        <v>19</v>
      </c>
      <c r="L1" s="25"/>
      <c r="M1" s="25"/>
      <c r="N1" s="25"/>
      <c r="O1" s="25"/>
    </row>
    <row r="2" spans="1:15" ht="39" customHeight="1" x14ac:dyDescent="0.1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1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51" customHeight="1" thickBot="1" x14ac:dyDescent="0.2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19" t="s">
        <v>18</v>
      </c>
    </row>
    <row r="5" spans="1:15" s="4" customFormat="1" ht="46" thickBot="1" x14ac:dyDescent="0.25">
      <c r="A5" s="5">
        <v>1</v>
      </c>
      <c r="B5" s="21" t="s">
        <v>21</v>
      </c>
      <c r="C5" s="6" t="s">
        <v>17</v>
      </c>
      <c r="D5" s="16" t="s">
        <v>20</v>
      </c>
      <c r="E5" s="17">
        <v>2</v>
      </c>
      <c r="F5" s="7">
        <v>680000</v>
      </c>
      <c r="G5" s="7">
        <v>690000</v>
      </c>
      <c r="H5" s="7">
        <v>700000</v>
      </c>
      <c r="I5" s="7"/>
      <c r="J5" s="7"/>
      <c r="K5" s="7">
        <f t="shared" ref="K5" si="0">AVERAGE(F5:H5)</f>
        <v>690000</v>
      </c>
      <c r="L5" s="8">
        <f t="shared" ref="L5" si="1">SQRT(((SUM((POWER(H5-K5,2)),(POWER(G5-K5,2)),(POWER(F5-K5,2)))/(COLUMNS(F5:H5)-1))))</f>
        <v>10000</v>
      </c>
      <c r="M5" s="8">
        <f t="shared" ref="M5" si="2">L5/K5*100</f>
        <v>1.4492753623188406</v>
      </c>
      <c r="N5" s="9">
        <f t="shared" ref="N5" si="3">K5</f>
        <v>690000</v>
      </c>
      <c r="O5" s="9">
        <f t="shared" ref="O5" si="4">N5*E5</f>
        <v>1380000</v>
      </c>
    </row>
    <row r="6" spans="1:15" s="4" customFormat="1" ht="46" thickBot="1" x14ac:dyDescent="0.25">
      <c r="A6" s="5">
        <v>2</v>
      </c>
      <c r="B6" s="22" t="s">
        <v>22</v>
      </c>
      <c r="C6" s="6" t="s">
        <v>17</v>
      </c>
      <c r="D6" s="16" t="s">
        <v>20</v>
      </c>
      <c r="E6" s="17">
        <v>1</v>
      </c>
      <c r="F6" s="7">
        <v>650000</v>
      </c>
      <c r="G6" s="7">
        <v>660000</v>
      </c>
      <c r="H6" s="7">
        <v>670000</v>
      </c>
      <c r="I6" s="7"/>
      <c r="J6" s="7"/>
      <c r="K6" s="7">
        <f t="shared" ref="K6" si="5">AVERAGE(F6:H6)</f>
        <v>660000</v>
      </c>
      <c r="L6" s="8">
        <f t="shared" ref="L6" si="6">SQRT(((SUM((POWER(H6-K6,2)),(POWER(G6-K6,2)),(POWER(F6-K6,2)))/(COLUMNS(F6:H6)-1))))</f>
        <v>10000</v>
      </c>
      <c r="M6" s="8">
        <f t="shared" ref="M6" si="7">L6/K6*100</f>
        <v>1.5151515151515151</v>
      </c>
      <c r="N6" s="9">
        <f t="shared" ref="N6" si="8">K6</f>
        <v>660000</v>
      </c>
      <c r="O6" s="9">
        <f t="shared" ref="O6" si="9">N6*E6</f>
        <v>660000</v>
      </c>
    </row>
    <row r="7" spans="1:15" s="4" customFormat="1" ht="17" thickBot="1" x14ac:dyDescent="0.25">
      <c r="O7" s="18">
        <f>SUM(O5:O6)</f>
        <v>2040000</v>
      </c>
    </row>
    <row r="8" spans="1:15" s="4" customFormat="1" ht="16" x14ac:dyDescent="0.2">
      <c r="A8" s="20"/>
      <c r="B8" s="20"/>
      <c r="C8" s="20"/>
      <c r="D8" s="20"/>
      <c r="E8" s="10"/>
      <c r="F8" s="11"/>
      <c r="G8" s="12"/>
      <c r="H8" s="13"/>
      <c r="I8" s="13"/>
      <c r="J8" s="13"/>
      <c r="K8" s="14"/>
      <c r="L8" s="14"/>
      <c r="M8" s="14"/>
      <c r="N8" s="14"/>
      <c r="O8" s="14"/>
    </row>
    <row r="9" spans="1:15" s="4" customFormat="1" ht="16" x14ac:dyDescent="0.2">
      <c r="A9" s="10"/>
      <c r="B9" s="23" t="s">
        <v>24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0"/>
    </row>
    <row r="10" spans="1:15" s="4" customFormat="1" ht="16" x14ac:dyDescent="0.2">
      <c r="A10" s="1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0"/>
    </row>
    <row r="11" spans="1:15" s="4" customFormat="1" ht="33" customHeight="1" x14ac:dyDescent="0.15">
      <c r="A11" s="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</row>
    <row r="12" spans="1:15" s="4" customForma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5"/>
      <c r="L12" s="1"/>
      <c r="M12" s="1"/>
      <c r="N12" s="1"/>
      <c r="O12" s="1"/>
    </row>
    <row r="13" spans="1:15" s="4" customForma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s="4" customForma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s="4" customForma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s="4" customFormat="1" ht="39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s="4" customFormat="1" ht="17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s="4" customFormat="1" ht="34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4" customForma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4" customForma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4" customForma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4" customForma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4" customForma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4" customForma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4" customForma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4" customForma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4" customForma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4" customForma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4" customForma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4" customForma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4" customForma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4" customForma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4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4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4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4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4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4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4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4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4" customForma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4" customForma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4" customForma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4" customForma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4" customForma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4" customForma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s="4" customForma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s="4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4" customForma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4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4" customForma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4" customForma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4" customForma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4" customForma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4" customForma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4" customForma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4" customForma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4" customForma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4" customForma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4" customForma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4" customForma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4" customFormat="1" ht="2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s="4" customFormat="1" ht="2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29" s="4" customFormat="1" ht="2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4" customFormat="1" ht="2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4" customFormat="1" ht="2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4" customFormat="1" ht="2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4" customFormat="1" ht="2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15"/>
    <row r="71" spans="1:29" ht="15.75" customHeight="1" x14ac:dyDescent="0.15"/>
  </sheetData>
  <mergeCells count="11">
    <mergeCell ref="B9:N1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Microsoft Office User</cp:lastModifiedBy>
  <cp:revision>3</cp:revision>
  <dcterms:created xsi:type="dcterms:W3CDTF">2014-05-19T23:28:21Z</dcterms:created>
  <dcterms:modified xsi:type="dcterms:W3CDTF">2025-06-02T12:03:06Z</dcterms:modified>
</cp:coreProperties>
</file>