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Buh\Documents\РАБОТА ПО 223-ФЗ\2025\Документация ПСД\"/>
    </mc:Choice>
  </mc:AlternateContent>
  <bookViews>
    <workbookView xWindow="0" yWindow="0" windowWidth="28800" windowHeight="11730"/>
  </bookViews>
  <sheets>
    <sheet name="НМЦД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<sst xmlns="http://schemas.openxmlformats.org/spreadsheetml/2006/main" count="27" uniqueCount="27">
  <si>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</si>
  <si>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</si>
  <si>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</si>
  <si>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</si>
  <si>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</si>
  <si>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</si>
  <si>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</si>
  <si>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</si>
  <si>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</si>
  <si>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</si>
  <si>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</si>
  <si>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</si>
  <si>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</si>
  <si>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</si>
  <si>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</si>
  <si>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</si>
  <si>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</si>
  <si>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Обоснование начальной (максимальной) цены Договора на разработку проектно-сметной документации на текущий ремонт</t>
  </si>
  <si>
    <t xml:space="preserve">При определениеии начальной (максимальной) цены Договора на разработку проектно-сметной документации на текущий ремонт применен метод сопоставимых рыночных цен (анализ рынка). </t>
  </si>
  <si>
    <t>Итого:</t>
  </si>
  <si>
    <t>В соответствии с описанием объекта закупки</t>
  </si>
  <si>
    <t>усл ед</t>
  </si>
  <si>
    <t>Коммерческое предложение                  № исх. 6322 от 25.03.2025</t>
  </si>
  <si>
    <t>Разработка проектно-сметной документации на текущий ремонт</t>
  </si>
  <si>
    <t>Приложение № 2
к Запросу оферт в электронной форме 
от «___» __________ 202_ г. № ______</t>
  </si>
  <si>
    <t xml:space="preserve">Коммерческое предложение                       №  исх.01/24/03/25-Е от 24.03.2025 г </t>
  </si>
  <si>
    <t xml:space="preserve">Коммерческое предложение                        № исх. 017 от 24.03.2025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</si>
</sst>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42578125" style="1" bestFit="1" customWidth="1"/>
    <col min="4" max="4" width="5.85546875" style="1" bestFit="1" customWidth="1"/>
    <col min="5" max="5" width="8.85546875" style="1" bestFit="1" customWidth="1"/>
    <col min="6" max="6" width="18.28515625" style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42578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" width="10" style="1" bestFit="1" customWidth="1"/>
    <col min="17" max="16384" width="9.140625" style="1"/>
  </cols>
  <sheetData>
    <row r="1" spans="1:16" ht="67.5" customHeight="1" x14ac:dyDescent="0.2">
      <c r="K1" s="26" t="s">
        <v>24</v>
      </c>
      <c r="L1" s="26"/>
      <c r="M1" s="26"/>
      <c r="N1" s="26"/>
      <c r="O1" s="26"/>
    </row>
    <row r="2" spans="1:16" ht="39" customHeight="1" x14ac:dyDescent="0.2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39" customHeight="1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/>
      <c r="H3" s="28"/>
      <c r="I3" s="2"/>
      <c r="J3" s="2"/>
      <c r="K3" s="29" t="s">
        <v>6</v>
      </c>
      <c r="L3" s="29"/>
      <c r="M3" s="29"/>
      <c r="N3" s="30" t="s">
        <v>7</v>
      </c>
      <c r="O3" s="30"/>
    </row>
    <row r="4" spans="1:16" ht="144" customHeight="1" x14ac:dyDescent="0.2">
      <c r="A4" s="28"/>
      <c r="B4" s="28"/>
      <c r="C4" s="28"/>
      <c r="D4" s="28"/>
      <c r="E4" s="28"/>
      <c r="F4" s="22" t="s">
        <v>25</v>
      </c>
      <c r="G4" s="22" t="s">
        <v>26</v>
      </c>
      <c r="H4" s="22" t="s">
        <v>22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  <c r="O4" s="3" t="s">
        <v>14</v>
      </c>
    </row>
    <row r="5" spans="1:16" s="4" customFormat="1" ht="47.25" x14ac:dyDescent="0.25">
      <c r="A5" s="5">
        <v>1</v>
      </c>
      <c r="B5" s="19" t="s">
        <v>23</v>
      </c>
      <c r="C5" s="21" t="s">
        <v>20</v>
      </c>
      <c r="D5" s="20" t="s">
        <v>21</v>
      </c>
      <c r="E5" s="6">
        <v>1</v>
      </c>
      <c r="F5" s="7">
        <v>950000</v>
      </c>
      <c r="G5" s="7">
        <v>1050000</v>
      </c>
      <c r="H5" s="7">
        <v>880000</v>
      </c>
      <c r="I5" s="7"/>
      <c r="J5" s="7"/>
      <c r="K5" s="7">
        <f t="shared" ref="K5" si="0">AVERAGE(F5:H5)</f>
        <v>960000</v>
      </c>
      <c r="L5" s="8">
        <f t="shared" ref="L5" si="1">SQRT(((SUM((POWER(H5-K5,2)),(POWER(G5-K5,2)),(POWER(F5-K5,2)))/(COLUMNS(F5:H5)-1))))</f>
        <v>85440.037453175319</v>
      </c>
      <c r="M5" s="8">
        <f t="shared" ref="M5" si="2">L5/K5*100</f>
        <v>8.900003901372429</v>
      </c>
      <c r="N5" s="9">
        <f t="shared" ref="N5" si="3">K5</f>
        <v>960000</v>
      </c>
      <c r="O5" s="9">
        <f t="shared" ref="O5" si="4">N5*E5</f>
        <v>960000</v>
      </c>
    </row>
    <row r="6" spans="1:16" s="4" customFormat="1" ht="21" customHeight="1" x14ac:dyDescent="0.25">
      <c r="A6" s="31" t="s">
        <v>19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9">
        <f>SUM(O5:O5)</f>
        <v>960000</v>
      </c>
    </row>
    <row r="7" spans="1:16" s="4" customFormat="1" ht="21" customHeight="1" x14ac:dyDescent="0.25">
      <c r="A7" s="5"/>
    </row>
    <row r="8" spans="1:16" ht="15.75" customHeight="1" x14ac:dyDescent="0.2">
      <c r="A8" s="24" t="s">
        <v>15</v>
      </c>
      <c r="B8" s="24"/>
      <c r="C8" s="24"/>
      <c r="D8" s="24"/>
      <c r="E8" s="24"/>
      <c r="F8" s="24"/>
      <c r="G8" s="24"/>
      <c r="H8" s="24"/>
      <c r="I8" s="10"/>
      <c r="J8" s="10"/>
      <c r="K8" s="9">
        <f>O6</f>
        <v>960000</v>
      </c>
      <c r="L8" s="11" t="s">
        <v>16</v>
      </c>
      <c r="M8" s="11"/>
      <c r="N8" s="11"/>
      <c r="O8" s="12"/>
    </row>
    <row r="9" spans="1:16" ht="15.75" customHeight="1" x14ac:dyDescent="0.25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6" ht="15.75" x14ac:dyDescent="0.25">
      <c r="A10" s="26"/>
      <c r="B10" s="26"/>
      <c r="C10" s="26"/>
      <c r="D10" s="26"/>
      <c r="E10" s="13"/>
      <c r="F10" s="14"/>
      <c r="G10" s="15"/>
      <c r="H10" s="16"/>
      <c r="I10" s="16"/>
      <c r="J10" s="16"/>
      <c r="K10" s="17"/>
      <c r="L10" s="17"/>
      <c r="M10" s="17"/>
      <c r="N10" s="17"/>
      <c r="O10" s="17"/>
    </row>
    <row r="11" spans="1:16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4" spans="1:16" x14ac:dyDescent="0.2">
      <c r="K14" s="18"/>
      <c r="P14" s="23"/>
    </row>
  </sheetData>
  <mergeCells count="14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  <mergeCell ref="A6:N6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GlBuh</cp:lastModifiedBy>
  <cp:revision>3</cp:revision>
  <dcterms:created xsi:type="dcterms:W3CDTF">2014-05-19T23:28:21Z</dcterms:created>
  <dcterms:modified xsi:type="dcterms:W3CDTF">2025-05-13T07:41:56Z</dcterms:modified>
</cp:coreProperties>
</file>