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НМЦД " sheetId="2" r:id="rId1"/>
  </sheets>
  <calcPr calcId="145621"/>
</workbook>
</file>

<file path=xl/calcChain.xml><?xml version="1.0" encoding="utf-8"?>
<calcChain xmlns="http://schemas.openxmlformats.org/spreadsheetml/2006/main">
  <c r="I6" i="2" l="1"/>
  <c r="J6" i="2" l="1"/>
  <c r="K6" i="2" s="1"/>
  <c r="L6" i="2"/>
  <c r="M6" i="2" s="1"/>
  <c r="I5" i="2" l="1"/>
  <c r="L5" i="2" s="1"/>
  <c r="M5" i="2" s="1"/>
  <c r="M7" i="2" s="1"/>
  <c r="J5" i="2" l="1"/>
  <c r="K5" i="2" s="1"/>
  <c r="I9" i="2" l="1"/>
</calcChain>
</file>

<file path=xl/sharedStrings.xml><?xml version="1.0" encoding="utf-8"?>
<sst xmlns="http://schemas.openxmlformats.org/spreadsheetml/2006/main" count="28" uniqueCount="26">
  <si>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</si>
  <si>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</si>
  <si>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</si>
  <si>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</si>
  <si>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</si>
  <si>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</si>
  <si>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</si>
  <si>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</si>
  <si>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</si>
  <si>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</si>
  <si>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</si>
  <si>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В результате проведенного расчета Н(М)Ц договора составила:</t>
  </si>
  <si>
    <t>рублей</t>
  </si>
  <si>
    <t>в соответствии с Техническим заданием</t>
  </si>
  <si>
    <t>Коммерческое предложение                       №1</t>
  </si>
  <si>
    <t>Коммерческое предложение                        № 2</t>
  </si>
  <si>
    <t>Коммерческое предложение                 № 3</t>
  </si>
  <si>
    <t>Кол-во &lt;v&gt;</t>
  </si>
  <si>
    <t xml:space="preserve"> </t>
  </si>
  <si>
    <t>шт.</t>
  </si>
  <si>
    <t>Расчет Н(М)ЦД по формуле                             v - количество (объем) закупаемого товара (работы, услуги);
     ц - ср. цена за единицу    Н(М)ЦД = v*ц</t>
  </si>
  <si>
    <t>Системный блок</t>
  </si>
  <si>
    <t>Монитор</t>
  </si>
  <si>
    <t xml:space="preserve">Обоснование начальной (максимальной) цены Договора на поставку компьютерной техники  </t>
  </si>
  <si>
    <t xml:space="preserve">При определениеии начальной (максимальной) цены Договора на поставку компьютерной техники применен метод сопоставимых рыночных цен (анализ рынка). </t>
  </si>
  <si>
    <t>Приложение № 2
к малой закупке через электронную торговую площадку
от «06» мая 2025 г.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</si>
</sst>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934575" y="3695699"/>
          <a:ext cx="590550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89383" y="3485590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Normal="100" workbookViewId="0">
      <selection activeCell="O3" sqref="O3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4.140625" style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9" width="16.42578125" style="1" customWidth="1"/>
    <col min="10" max="10" width="13.140625" style="1" bestFit="1" customWidth="1"/>
    <col min="11" max="11" width="9.85546875" style="1" bestFit="1" customWidth="1"/>
    <col min="12" max="12" width="11" style="1" customWidth="1"/>
    <col min="13" max="13" width="16.28515625" style="1" customWidth="1"/>
    <col min="14" max="16384" width="9.140625" style="1"/>
  </cols>
  <sheetData>
    <row r="1" spans="1:13" ht="67.5" customHeight="1" x14ac:dyDescent="0.2">
      <c r="I1" s="34" t="s">
        <v>25</v>
      </c>
      <c r="J1" s="33"/>
      <c r="K1" s="33"/>
      <c r="L1" s="33"/>
      <c r="M1" s="33"/>
    </row>
    <row r="2" spans="1:13" ht="39" customHeight="1" x14ac:dyDescent="0.2">
      <c r="A2" s="35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33.5" customHeight="1" x14ac:dyDescent="0.2">
      <c r="A3" s="37" t="s">
        <v>0</v>
      </c>
      <c r="B3" s="37" t="s">
        <v>1</v>
      </c>
      <c r="C3" s="37" t="s">
        <v>2</v>
      </c>
      <c r="D3" s="37" t="s">
        <v>3</v>
      </c>
      <c r="E3" s="37" t="s">
        <v>17</v>
      </c>
      <c r="F3" s="37" t="s">
        <v>4</v>
      </c>
      <c r="G3" s="37"/>
      <c r="H3" s="37"/>
      <c r="I3" s="39" t="s">
        <v>5</v>
      </c>
      <c r="J3" s="39"/>
      <c r="K3" s="39"/>
      <c r="L3" s="40" t="s">
        <v>6</v>
      </c>
      <c r="M3" s="40"/>
    </row>
    <row r="4" spans="1:13" ht="180" customHeight="1" x14ac:dyDescent="0.2">
      <c r="A4" s="37"/>
      <c r="B4" s="38"/>
      <c r="C4" s="37"/>
      <c r="D4" s="38"/>
      <c r="E4" s="38"/>
      <c r="F4" s="16" t="s">
        <v>14</v>
      </c>
      <c r="G4" s="16" t="s">
        <v>15</v>
      </c>
      <c r="H4" s="16" t="s">
        <v>16</v>
      </c>
      <c r="I4" s="16" t="s">
        <v>7</v>
      </c>
      <c r="J4" s="16" t="s">
        <v>8</v>
      </c>
      <c r="K4" s="16" t="s">
        <v>9</v>
      </c>
      <c r="L4" s="17" t="s">
        <v>10</v>
      </c>
      <c r="M4" s="17" t="s">
        <v>20</v>
      </c>
    </row>
    <row r="5" spans="1:13" s="2" customFormat="1" ht="31.5" x14ac:dyDescent="0.25">
      <c r="A5" s="21">
        <v>1</v>
      </c>
      <c r="B5" s="29" t="s">
        <v>21</v>
      </c>
      <c r="C5" s="22" t="s">
        <v>13</v>
      </c>
      <c r="D5" s="28" t="s">
        <v>19</v>
      </c>
      <c r="E5" s="28">
        <v>8</v>
      </c>
      <c r="F5" s="26">
        <v>50161</v>
      </c>
      <c r="G5" s="27">
        <v>48139</v>
      </c>
      <c r="H5" s="27">
        <v>48700</v>
      </c>
      <c r="I5" s="5">
        <f>AVERAGE(F5:H5)</f>
        <v>49000</v>
      </c>
      <c r="J5" s="6">
        <f>SQRT(((SUM((POWER(H5-I5,2)),(POWER(G5-I5,2)),(POWER(F5-I5,2)))/(COLUMNS(F5:H5)-1))))</f>
        <v>1043.8491270293807</v>
      </c>
      <c r="K5" s="6">
        <f>J5/I5*100</f>
        <v>2.130304340876287</v>
      </c>
      <c r="L5" s="7">
        <f>ROUND(I5,2)</f>
        <v>49000</v>
      </c>
      <c r="M5" s="7">
        <f>L5*E5</f>
        <v>392000</v>
      </c>
    </row>
    <row r="6" spans="1:13" s="2" customFormat="1" ht="31.5" x14ac:dyDescent="0.25">
      <c r="A6" s="21">
        <v>2</v>
      </c>
      <c r="B6" s="29" t="s">
        <v>22</v>
      </c>
      <c r="C6" s="22" t="s">
        <v>13</v>
      </c>
      <c r="D6" s="28" t="s">
        <v>19</v>
      </c>
      <c r="E6" s="28">
        <v>8</v>
      </c>
      <c r="F6" s="23">
        <v>13364</v>
      </c>
      <c r="G6" s="5">
        <v>12786</v>
      </c>
      <c r="H6" s="5">
        <v>12850</v>
      </c>
      <c r="I6" s="5">
        <f t="shared" ref="I6" si="0">AVERAGE(F6:H6)</f>
        <v>13000</v>
      </c>
      <c r="J6" s="6">
        <f t="shared" ref="J6" si="1">SQRT(((SUM((POWER(H6-I6,2)),(POWER(G6-I6,2)),(POWER(F6-I6,2)))/(COLUMNS(F6:H6)-1))))</f>
        <v>316.85327834819697</v>
      </c>
      <c r="K6" s="6">
        <f t="shared" ref="K6" si="2">J6/I6*100</f>
        <v>2.437332910370746</v>
      </c>
      <c r="L6" s="7">
        <f t="shared" ref="L6" si="3">ROUND(I6,2)</f>
        <v>13000</v>
      </c>
      <c r="M6" s="7">
        <f t="shared" ref="M6" si="4">L6*E6</f>
        <v>104000</v>
      </c>
    </row>
    <row r="7" spans="1:13" s="2" customFormat="1" ht="21" customHeight="1" x14ac:dyDescent="0.25">
      <c r="A7" s="3"/>
      <c r="B7" s="25"/>
      <c r="C7" s="4"/>
      <c r="D7" s="24"/>
      <c r="E7" s="25"/>
      <c r="F7" s="18"/>
      <c r="G7" s="18"/>
      <c r="H7" s="18"/>
      <c r="I7" s="18"/>
      <c r="J7" s="18"/>
      <c r="K7" s="18"/>
      <c r="L7" s="18"/>
      <c r="M7" s="18">
        <f>SUM(M5:M6)</f>
        <v>496000</v>
      </c>
    </row>
    <row r="8" spans="1:13" s="2" customFormat="1" ht="21" customHeight="1" x14ac:dyDescent="0.25">
      <c r="A8" s="3"/>
    </row>
    <row r="9" spans="1:13" ht="15.75" customHeight="1" x14ac:dyDescent="0.2">
      <c r="A9" s="30" t="s">
        <v>11</v>
      </c>
      <c r="B9" s="30"/>
      <c r="C9" s="30"/>
      <c r="D9" s="30"/>
      <c r="E9" s="30"/>
      <c r="F9" s="30"/>
      <c r="G9" s="30"/>
      <c r="H9" s="30"/>
      <c r="I9" s="19">
        <f>M7</f>
        <v>496000</v>
      </c>
      <c r="J9" s="8" t="s">
        <v>12</v>
      </c>
      <c r="K9" s="20" t="s">
        <v>18</v>
      </c>
      <c r="L9" s="8"/>
      <c r="M9" s="9"/>
    </row>
    <row r="10" spans="1:13" ht="36" customHeight="1" x14ac:dyDescent="0.25">
      <c r="A10" s="31" t="s">
        <v>24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15.75" x14ac:dyDescent="0.25">
      <c r="A11" s="33"/>
      <c r="B11" s="33"/>
      <c r="C11" s="33"/>
      <c r="D11" s="33"/>
      <c r="E11" s="10"/>
      <c r="F11" s="11"/>
      <c r="G11" s="12"/>
      <c r="H11" s="13"/>
      <c r="I11" s="14"/>
      <c r="J11" s="14"/>
      <c r="K11" s="14"/>
      <c r="L11" s="14"/>
      <c r="M11" s="14"/>
    </row>
    <row r="12" spans="1:13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5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5" spans="1:13" x14ac:dyDescent="0.2">
      <c r="I15" s="15"/>
    </row>
  </sheetData>
  <mergeCells count="13">
    <mergeCell ref="A9:H9"/>
    <mergeCell ref="A10:M10"/>
    <mergeCell ref="A11:D11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 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compDDUT</cp:lastModifiedBy>
  <cp:revision>3</cp:revision>
  <cp:lastPrinted>2025-05-05T04:36:12Z</cp:lastPrinted>
  <dcterms:created xsi:type="dcterms:W3CDTF">2014-05-19T23:28:21Z</dcterms:created>
  <dcterms:modified xsi:type="dcterms:W3CDTF">2025-05-05T04:36:16Z</dcterms:modified>
</cp:coreProperties>
</file>