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НМЦД" sheetId="1" r:id="rId1"/>
  </sheets>
  <calcPr calcId="125725"/>
</workbook>
</file>

<file path=xl/calcChain.xml><?xml version="1.0" encoding="utf-8"?>
<calcChain xmlns="http://schemas.openxmlformats.org/spreadsheetml/2006/main">
  <c r="L5" i="1"/>
  <c r="O5" s="1"/>
  <c r="P5" s="1"/>
  <c r="M5" l="1"/>
  <c r="N5" s="1"/>
  <c r="P6" l="1"/>
  <c r="L8" s="1"/>
</calcChain>
</file>

<file path=xl/sharedStrings.xml><?xml version="1.0" encoding="utf-8"?>
<sst xmlns="http://schemas.openxmlformats.org/spreadsheetml/2006/main" count="30" uniqueCount="30">
  <si>
    <t>№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</si>
  <si>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</si>
  <si>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</si>
  <si>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</si>
  <si>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</si>
  <si>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</si>
  <si>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</si>
  <si>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</si>
  <si>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</si>
  <si>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</si>
  <si>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</si>
  <si>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</si>
  <si>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</si>
  <si>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</si>
  <si>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</si>
  <si>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</si>
  <si>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</si>
  <si>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</si>
  <si>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упак.</t>
  </si>
  <si>
    <t xml:space="preserve">Приложение N 2 к Извещению                                    </t>
  </si>
  <si>
    <t xml:space="preserve">Наименование товара (работ, услуг) </t>
  </si>
  <si>
    <t>Международное непатентованное наименование лекарственного препарата</t>
  </si>
  <si>
    <t>Основные характеристики объекта закупки</t>
  </si>
  <si>
    <t>в соответствии с техническим заданием</t>
  </si>
  <si>
    <t>Главный врач</t>
  </si>
  <si>
    <t>А.Н. Винтин</t>
  </si>
  <si>
    <t>Исполнитель: А.Е. Шкендерова
Тел. +7 (391) 264-89-66</t>
  </si>
  <si>
    <t>Велпатасвир+Софосбувир</t>
  </si>
  <si>
    <t>Эпклюза или эквивалент</t>
  </si>
  <si>
    <t xml:space="preserve">Обоснование начальной (максимальной) цены Договора на поставку лекарственных препаратов (Велпатасвир+Софосбувир) для КГАУЗ «КМБ № 5»
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</si>
</sst>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0"/>
  </numFmts>
  <fonts count="15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5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0" xfId="0" applyFont="1" applyAlignment="1"/>
    <xf numFmtId="0" fontId="2" fillId="0" borderId="0" xfId="0" applyFont="1" applyAlignment="1"/>
    <xf numFmtId="0" fontId="11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2" fillId="0" borderId="3" xfId="0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9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3" fillId="0" borderId="2" xfId="0" applyFont="1" applyBorder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3</xdr:row>
      <xdr:rowOff>1476374</xdr:rowOff>
    </xdr:from>
    <xdr:to>
      <xdr:col>13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169208</xdr:colOff>
      <xdr:row>3</xdr:row>
      <xdr:rowOff>1266265</xdr:rowOff>
    </xdr:from>
    <xdr:to>
      <xdr:col>12</xdr:col>
      <xdr:colOff>674033</xdr:colOff>
      <xdr:row>3</xdr:row>
      <xdr:rowOff>1523439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"/>
  <sheetViews>
    <sheetView tabSelected="1" zoomScale="90" zoomScaleNormal="90" workbookViewId="0">
      <selection activeCell="H6" sqref="H6"/>
    </sheetView>
  </sheetViews>
  <sheetFormatPr defaultColWidth="9.140625" defaultRowHeight="12.75"/>
  <cols>
    <col min="1" max="1" width="3.140625" style="1" bestFit="1" customWidth="1"/>
    <col min="2" max="2" width="18.5703125" style="1" customWidth="1"/>
    <col min="3" max="3" width="14" style="1" customWidth="1"/>
    <col min="4" max="4" width="20.5703125" style="1" bestFit="1" customWidth="1"/>
    <col min="5" max="5" width="7.85546875" style="1" customWidth="1"/>
    <col min="6" max="6" width="7.85546875" style="1" bestFit="1" customWidth="1"/>
    <col min="7" max="7" width="15.5703125" style="1" bestFit="1" customWidth="1"/>
    <col min="8" max="8" width="16.28515625" style="1" bestFit="1" customWidth="1"/>
    <col min="9" max="9" width="15.85546875" style="1" bestFit="1" customWidth="1"/>
    <col min="10" max="11" width="15.85546875" style="1" hidden="1" customWidth="1"/>
    <col min="12" max="12" width="18.140625" style="1" bestFit="1" customWidth="1"/>
    <col min="13" max="13" width="13.5703125" style="1" bestFit="1" customWidth="1"/>
    <col min="14" max="14" width="10.28515625" style="1" bestFit="1" customWidth="1"/>
    <col min="15" max="15" width="17.42578125" style="1" customWidth="1"/>
    <col min="16" max="16" width="16.28515625" style="1" bestFit="1" customWidth="1"/>
    <col min="17" max="16384" width="9.140625" style="1"/>
  </cols>
  <sheetData>
    <row r="1" spans="1:16" ht="67.5" customHeight="1">
      <c r="L1" s="29"/>
      <c r="M1" s="29"/>
      <c r="N1" s="35" t="s">
        <v>19</v>
      </c>
      <c r="O1" s="36"/>
      <c r="P1" s="36"/>
    </row>
    <row r="2" spans="1:16" ht="39.75" customHeight="1">
      <c r="A2" s="40" t="s">
        <v>29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43.5" customHeight="1">
      <c r="A3" s="42" t="s">
        <v>0</v>
      </c>
      <c r="B3" s="42" t="s">
        <v>21</v>
      </c>
      <c r="C3" s="42" t="s">
        <v>20</v>
      </c>
      <c r="D3" s="42" t="s">
        <v>22</v>
      </c>
      <c r="E3" s="42" t="s">
        <v>1</v>
      </c>
      <c r="F3" s="42" t="s">
        <v>2</v>
      </c>
      <c r="G3" s="42" t="s">
        <v>3</v>
      </c>
      <c r="H3" s="42"/>
      <c r="I3" s="42"/>
      <c r="J3" s="2"/>
      <c r="K3" s="2"/>
      <c r="L3" s="44" t="s">
        <v>4</v>
      </c>
      <c r="M3" s="44"/>
      <c r="N3" s="44"/>
      <c r="O3" s="42" t="s">
        <v>5</v>
      </c>
      <c r="P3" s="42"/>
    </row>
    <row r="4" spans="1:16" ht="144" customHeight="1">
      <c r="A4" s="42"/>
      <c r="B4" s="43"/>
      <c r="C4" s="43"/>
      <c r="D4" s="42"/>
      <c r="E4" s="43"/>
      <c r="F4" s="43"/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3" t="s">
        <v>14</v>
      </c>
      <c r="P4" s="3" t="s">
        <v>15</v>
      </c>
    </row>
    <row r="5" spans="1:16" s="32" customFormat="1" ht="47.25">
      <c r="A5" s="30">
        <v>1</v>
      </c>
      <c r="B5" s="27" t="s">
        <v>27</v>
      </c>
      <c r="C5" s="27" t="s">
        <v>28</v>
      </c>
      <c r="D5" s="33" t="s">
        <v>23</v>
      </c>
      <c r="E5" s="25" t="s">
        <v>18</v>
      </c>
      <c r="F5" s="27">
        <v>84</v>
      </c>
      <c r="G5" s="28">
        <v>94462.5</v>
      </c>
      <c r="H5" s="28">
        <v>94472.5</v>
      </c>
      <c r="I5" s="28">
        <v>94462.5</v>
      </c>
      <c r="J5" s="7"/>
      <c r="K5" s="7"/>
      <c r="L5" s="7">
        <f t="shared" ref="L5" si="0">AVERAGE(G5:I5)</f>
        <v>94465.833333333328</v>
      </c>
      <c r="M5" s="9">
        <f t="shared" ref="M5" si="1">SQRT(((SUM((POWER(I5-L5,2)),(POWER(H5-L5,2)),(POWER(G5-L5,2)))/(COLUMNS(G5:I5)-1))))</f>
        <v>5.7735026918962573</v>
      </c>
      <c r="N5" s="9">
        <f t="shared" ref="N5" si="2">M5/L5*100</f>
        <v>6.1117363687713455E-3</v>
      </c>
      <c r="O5" s="10">
        <f>ROUND(L5,2)</f>
        <v>94465.83</v>
      </c>
      <c r="P5" s="10">
        <f t="shared" ref="P5" si="3">O5*F5</f>
        <v>7935129.7199999997</v>
      </c>
    </row>
    <row r="6" spans="1:16" ht="15.75">
      <c r="A6" s="21"/>
      <c r="B6" s="20"/>
      <c r="C6" s="20"/>
      <c r="D6" s="6"/>
      <c r="E6" s="26"/>
      <c r="F6" s="20"/>
      <c r="G6" s="7"/>
      <c r="H6" s="8"/>
      <c r="I6" s="7"/>
      <c r="J6" s="7"/>
      <c r="K6" s="7"/>
      <c r="L6" s="7"/>
      <c r="M6" s="9"/>
      <c r="N6" s="9"/>
      <c r="O6" s="10"/>
      <c r="P6" s="10">
        <f>SUM(P5:P5)</f>
        <v>7935129.7199999997</v>
      </c>
    </row>
    <row r="7" spans="1:16" ht="15.75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5.75">
      <c r="A8" s="37" t="s">
        <v>16</v>
      </c>
      <c r="B8" s="37"/>
      <c r="C8" s="37"/>
      <c r="D8" s="37"/>
      <c r="E8" s="37"/>
      <c r="F8" s="37"/>
      <c r="G8" s="37"/>
      <c r="H8" s="37"/>
      <c r="I8" s="37"/>
      <c r="J8" s="11"/>
      <c r="K8" s="11"/>
      <c r="L8" s="10">
        <f>P6</f>
        <v>7935129.7199999997</v>
      </c>
      <c r="M8" s="12" t="s">
        <v>17</v>
      </c>
      <c r="N8" s="12"/>
      <c r="O8" s="12"/>
      <c r="P8" s="13"/>
    </row>
    <row r="9" spans="1:16" ht="15.7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ht="15.75">
      <c r="A10" s="39"/>
      <c r="B10" s="39"/>
      <c r="C10" s="39"/>
      <c r="D10" s="39"/>
      <c r="E10" s="39"/>
      <c r="F10" s="14"/>
      <c r="G10" s="15"/>
      <c r="H10" s="16"/>
      <c r="I10" s="31"/>
      <c r="J10" s="17"/>
      <c r="K10" s="17"/>
      <c r="L10" s="18"/>
      <c r="M10" s="18"/>
      <c r="N10" s="18"/>
      <c r="O10" s="18"/>
      <c r="P10" s="18"/>
    </row>
    <row r="11" spans="1:16" ht="18.75">
      <c r="A11" s="14"/>
      <c r="B11" s="22" t="s">
        <v>24</v>
      </c>
      <c r="C11" s="22"/>
      <c r="D11" s="22"/>
      <c r="E11" s="22"/>
      <c r="F11" s="22"/>
      <c r="G11" s="22" t="s">
        <v>25</v>
      </c>
      <c r="H11" s="22"/>
      <c r="I11" s="22"/>
      <c r="J11" s="22"/>
      <c r="K11" s="22"/>
      <c r="L11" s="22"/>
      <c r="M11" s="22"/>
      <c r="N11" s="22"/>
      <c r="O11" s="23"/>
      <c r="P11" s="14"/>
    </row>
    <row r="12" spans="1:16" ht="15.75">
      <c r="A12" s="14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14"/>
    </row>
    <row r="13" spans="1:16" ht="18.7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6">
      <c r="L14" s="19"/>
    </row>
    <row r="16" spans="1:16" ht="26.25" customHeight="1">
      <c r="B16" s="34" t="s">
        <v>26</v>
      </c>
      <c r="C16" s="34"/>
    </row>
  </sheetData>
  <mergeCells count="15">
    <mergeCell ref="B16:C16"/>
    <mergeCell ref="N1:P1"/>
    <mergeCell ref="A8:I8"/>
    <mergeCell ref="A9:P9"/>
    <mergeCell ref="A10:E10"/>
    <mergeCell ref="A2:P2"/>
    <mergeCell ref="A3:A4"/>
    <mergeCell ref="B3:B4"/>
    <mergeCell ref="D3:D4"/>
    <mergeCell ref="E3:E4"/>
    <mergeCell ref="F3:F4"/>
    <mergeCell ref="G3:I3"/>
    <mergeCell ref="L3:N3"/>
    <mergeCell ref="O3:P3"/>
    <mergeCell ref="C3:C4"/>
  </mergeCells>
  <pageMargins left="0.7" right="0.7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администратор</cp:lastModifiedBy>
  <cp:revision>3</cp:revision>
  <cp:lastPrinted>2025-02-25T09:40:50Z</cp:lastPrinted>
  <dcterms:created xsi:type="dcterms:W3CDTF">2014-05-19T23:28:21Z</dcterms:created>
  <dcterms:modified xsi:type="dcterms:W3CDTF">2025-04-30T10:04:13Z</dcterms:modified>
</cp:coreProperties>
</file>