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8\Desktop\Добрынина\Закупки\2025\Охрана\Запрос цен 2025\"/>
    </mc:Choice>
  </mc:AlternateContent>
  <bookViews>
    <workbookView xWindow="0" yWindow="0" windowWidth="13020" windowHeight="47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Лист1!$A$1:$O$16</definedName>
  </definedNames>
  <calcPr calcId="162913"/>
</workbook>
</file>

<file path=xl/calcChain.xml><?xml version="1.0" encoding="utf-8"?>
<calcChain xmlns="http://schemas.openxmlformats.org/spreadsheetml/2006/main">
  <c r="I15" i="1" l="1"/>
  <c r="M15" i="1" l="1"/>
  <c r="N15" i="1" s="1"/>
  <c r="O15" i="1" s="1"/>
  <c r="O16" i="1" s="1"/>
  <c r="K15" i="1"/>
  <c r="J15" i="1"/>
</calcChain>
</file>

<file path=xl/sharedStrings.xml><?xml version="1.0" encoding="utf-8"?>
<sst xmlns="http://schemas.openxmlformats.org/spreadsheetml/2006/main" count="24" uniqueCount="23">
  <si>
    <t>Основные характеристики объекта закупки</t>
  </si>
  <si>
    <t>Используемый метод определения НМЦК с обоснованием:</t>
  </si>
  <si>
    <t>Метод сопоставимых рыночных цен (анализа рынка)</t>
  </si>
  <si>
    <t>№</t>
  </si>
  <si>
    <t>Оценка однородности совокупности значений</t>
  </si>
  <si>
    <t>Н(М)ЦК, ЦКЕП, определяемая методом сопоставимых рыночных цен (анализа рынка)</t>
  </si>
  <si>
    <t>Наименование предмета контракта</t>
  </si>
  <si>
    <t>Средняя арифметическая сумма Н(М)КЦ, контракта</t>
  </si>
  <si>
    <t xml:space="preserve">Среднее квадратичное откланение </t>
  </si>
  <si>
    <t>Коэффициент вариации цен, V (%)</t>
  </si>
  <si>
    <t>Цена за единицу изм. С округлением до сотых долей после запятой</t>
  </si>
  <si>
    <t>Расчет Н(М)КЦ, ЦКЕП по формуле НМЦК=v/n* Σⁿᵢ‗₁ Цᵢ</t>
  </si>
  <si>
    <t>Средняя арифметическая цена за единицу</t>
  </si>
  <si>
    <t>Н(М)КЦ, ЦКЕП контракта с учетом округления цены единицу</t>
  </si>
  <si>
    <t>Поставщик  № 1 (руб.)</t>
  </si>
  <si>
    <t>Поставщик № 2 (руб.)</t>
  </si>
  <si>
    <t>Поставщик № 3 (руб.)</t>
  </si>
  <si>
    <t xml:space="preserve">Кол-во </t>
  </si>
  <si>
    <t xml:space="preserve">      В качестве источника информации о цене товаров, являющихся предметом заказа, использовалась информация о ценах производителей (ценовые предложения компаний, осуществляющих деятельность на рынке товаров, работ, услуг, являющихся предметом торгов), путём запроса коммерческих предложений.</t>
  </si>
  <si>
    <t>Итого:</t>
  </si>
  <si>
    <t>Оказание услуг по комплексному обеспечению безопасности</t>
  </si>
  <si>
    <t>оказание услуг по комплексному обеспечению безопасности</t>
  </si>
  <si>
    <r>
      <t xml:space="preserve"> </t>
    </r>
    <r>
      <rPr>
        <b/>
        <sz val="12"/>
        <rFont val="Times New Roman"/>
        <family val="1"/>
        <charset val="204"/>
      </rPr>
      <t>ОБОСНОВАНИЕ НАЧАЛЬНОЙ (МАКСИМАЛЬНОЙ) ЦЕНЫ ДОГОВОРА</t>
    </r>
    <r>
      <rPr>
        <b/>
        <sz val="14"/>
        <rFont val="Times New Roman"/>
        <family val="1"/>
        <charset val="204"/>
      </rPr>
      <t xml:space="preserve"> на оказание услуг по комплексному обеспечению безопасности  МАОУ ПМО СО "Политехнический лицей №21 "Эрудит"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</si>
</sst>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0.0000"/>
    <numFmt numFmtId="166" formatCode="#,##0.00_р_."/>
  </numFmts>
  <fonts count="15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64" fontId="10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7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vertical="center"/>
    </xf>
    <xf numFmtId="0" fontId="0" fillId="0" borderId="0" xfId="0" applyFill="1"/>
    <xf numFmtId="0" fontId="7" fillId="0" borderId="0" xfId="0" applyFont="1" applyFill="1"/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0" fillId="0" borderId="0" xfId="2" applyFont="1"/>
    <xf numFmtId="0" fontId="7" fillId="0" borderId="5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/>
    <xf numFmtId="166" fontId="9" fillId="2" borderId="7" xfId="0" applyNumberFormat="1" applyFont="1" applyFill="1" applyBorder="1" applyAlignment="1">
      <alignment horizontal="center" vertical="center"/>
    </xf>
    <xf numFmtId="166" fontId="9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1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2" fillId="0" borderId="0" xfId="0" applyFont="1" applyAlignment="1">
      <alignment vertical="distributed"/>
    </xf>
    <xf numFmtId="0" fontId="5" fillId="0" borderId="1" xfId="0" applyFont="1" applyBorder="1" applyAlignment="1">
      <alignment horizontal="center" vertical="distributed"/>
    </xf>
    <xf numFmtId="0" fontId="9" fillId="0" borderId="1" xfId="0" applyFont="1" applyBorder="1" applyAlignment="1">
      <alignment horizontal="center" vertical="distributed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1" xfId="0" applyFont="1" applyFill="1" applyBorder="1" applyAlignment="1">
      <alignment vertical="distributed"/>
    </xf>
    <xf numFmtId="0" fontId="3" fillId="0" borderId="1" xfId="0" applyFont="1" applyFill="1" applyBorder="1" applyAlignment="1">
      <alignment vertical="distributed"/>
    </xf>
    <xf numFmtId="0" fontId="13" fillId="0" borderId="2" xfId="0" applyFont="1" applyFill="1" applyBorder="1" applyAlignment="1">
      <alignment horizontal="left" vertical="distributed"/>
    </xf>
    <xf numFmtId="0" fontId="2" fillId="0" borderId="3" xfId="0" applyFont="1" applyFill="1" applyBorder="1" applyAlignment="1">
      <alignment horizontal="left" vertical="distributed"/>
    </xf>
    <xf numFmtId="0" fontId="2" fillId="0" borderId="4" xfId="0" applyFont="1" applyFill="1" applyBorder="1" applyAlignment="1">
      <alignment horizontal="left" vertical="distributed"/>
    </xf>
    <xf numFmtId="0" fontId="2" fillId="0" borderId="1" xfId="0" applyFont="1" applyFill="1" applyBorder="1" applyAlignment="1">
      <alignment horizontal="left" vertical="top"/>
    </xf>
    <xf numFmtId="0" fontId="6" fillId="0" borderId="0" xfId="0" applyFont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view="pageBreakPreview" topLeftCell="A4" zoomScaleSheetLayoutView="100" workbookViewId="0">
      <selection activeCell="A2" sqref="A2:O2"/>
    </sheetView>
  </sheetViews>
  <sheetFormatPr defaultRowHeight="15" x14ac:dyDescent="0.25"/>
  <cols>
    <col min="1" max="1" width="4.42578125" customWidth="1"/>
    <col min="4" max="4" width="4.28515625" customWidth="1"/>
    <col min="5" max="5" width="7.42578125" customWidth="1"/>
    <col min="6" max="6" width="12" customWidth="1"/>
    <col min="7" max="8" width="12.28515625" customWidth="1"/>
    <col min="9" max="9" width="9.5703125" customWidth="1"/>
    <col min="10" max="10" width="10.5703125" customWidth="1"/>
    <col min="11" max="12" width="9.5703125" customWidth="1"/>
    <col min="13" max="13" width="16.28515625" customWidth="1"/>
    <col min="14" max="14" width="9.28515625" customWidth="1"/>
    <col min="15" max="15" width="17.7109375" customWidth="1"/>
  </cols>
  <sheetData>
    <row r="1" spans="1:15" ht="48.75" customHeight="1" x14ac:dyDescent="0.25">
      <c r="L1" s="32"/>
      <c r="M1" s="33"/>
      <c r="N1" s="33"/>
      <c r="O1" s="33"/>
    </row>
    <row r="2" spans="1:15" s="20" customFormat="1" ht="57" customHeight="1" x14ac:dyDescent="0.3">
      <c r="A2" s="42" t="s">
        <v>22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"/>
    </row>
    <row r="4" spans="1:15" ht="18.75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3"/>
    </row>
    <row r="5" spans="1:15" ht="57" customHeight="1" x14ac:dyDescent="0.25">
      <c r="A5" s="36" t="s">
        <v>0</v>
      </c>
      <c r="B5" s="37"/>
      <c r="C5" s="37"/>
      <c r="D5" s="37"/>
      <c r="E5" s="37"/>
      <c r="F5" s="38" t="s">
        <v>20</v>
      </c>
      <c r="G5" s="39"/>
      <c r="H5" s="39"/>
      <c r="I5" s="39"/>
      <c r="J5" s="39"/>
      <c r="K5" s="39"/>
      <c r="L5" s="39"/>
      <c r="M5" s="40"/>
      <c r="N5" s="3"/>
      <c r="O5" s="3"/>
    </row>
    <row r="6" spans="1:15" ht="39.75" customHeight="1" x14ac:dyDescent="0.25">
      <c r="A6" s="36" t="s">
        <v>1</v>
      </c>
      <c r="B6" s="37"/>
      <c r="C6" s="37"/>
      <c r="D6" s="37"/>
      <c r="E6" s="37"/>
      <c r="F6" s="41" t="s">
        <v>2</v>
      </c>
      <c r="G6" s="41"/>
      <c r="H6" s="41"/>
      <c r="I6" s="41"/>
      <c r="J6" s="41"/>
      <c r="K6" s="41"/>
      <c r="L6" s="41"/>
      <c r="M6" s="41"/>
      <c r="N6" s="3"/>
      <c r="O6" s="3"/>
    </row>
    <row r="7" spans="1:15" ht="9.7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25">
      <c r="A8" s="27" t="s">
        <v>18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3"/>
    </row>
    <row r="9" spans="1:15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3"/>
    </row>
    <row r="10" spans="1:15" ht="32.25" customHeight="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3"/>
    </row>
    <row r="11" spans="1:15" s="1" customFormat="1" ht="12.75" x14ac:dyDescent="0.2">
      <c r="A11" s="28" t="s">
        <v>3</v>
      </c>
      <c r="B11" s="30" t="s">
        <v>6</v>
      </c>
      <c r="C11" s="30"/>
      <c r="D11" s="30"/>
      <c r="E11" s="28" t="s">
        <v>17</v>
      </c>
      <c r="F11" s="29" t="s">
        <v>4</v>
      </c>
      <c r="G11" s="29"/>
      <c r="H11" s="29"/>
      <c r="I11" s="28" t="s">
        <v>4</v>
      </c>
      <c r="J11" s="28"/>
      <c r="K11" s="28"/>
      <c r="L11" s="28"/>
      <c r="M11" s="28" t="s">
        <v>5</v>
      </c>
      <c r="N11" s="28"/>
      <c r="O11" s="28"/>
    </row>
    <row r="12" spans="1:15" s="1" customFormat="1" ht="12.75" x14ac:dyDescent="0.2">
      <c r="A12" s="28"/>
      <c r="B12" s="30"/>
      <c r="C12" s="30"/>
      <c r="D12" s="30"/>
      <c r="E12" s="28"/>
      <c r="F12" s="29"/>
      <c r="G12" s="29"/>
      <c r="H12" s="29"/>
      <c r="I12" s="28"/>
      <c r="J12" s="28"/>
      <c r="K12" s="28"/>
      <c r="L12" s="28"/>
      <c r="M12" s="28"/>
      <c r="N12" s="28"/>
      <c r="O12" s="28"/>
    </row>
    <row r="13" spans="1:15" x14ac:dyDescent="0.25">
      <c r="A13" s="28"/>
      <c r="B13" s="30"/>
      <c r="C13" s="30"/>
      <c r="D13" s="30"/>
      <c r="E13" s="28"/>
      <c r="F13" s="29"/>
      <c r="G13" s="29"/>
      <c r="H13" s="29"/>
      <c r="I13" s="28"/>
      <c r="J13" s="28"/>
      <c r="K13" s="28"/>
      <c r="L13" s="28"/>
      <c r="M13" s="28"/>
      <c r="N13" s="28"/>
      <c r="O13" s="28"/>
    </row>
    <row r="14" spans="1:15" ht="113.25" customHeight="1" thickBot="1" x14ac:dyDescent="0.3">
      <c r="A14" s="31"/>
      <c r="B14" s="31"/>
      <c r="C14" s="31"/>
      <c r="D14" s="31"/>
      <c r="E14" s="31"/>
      <c r="F14" s="2" t="s">
        <v>14</v>
      </c>
      <c r="G14" s="2" t="s">
        <v>15</v>
      </c>
      <c r="H14" s="2" t="s">
        <v>16</v>
      </c>
      <c r="I14" s="2" t="s">
        <v>12</v>
      </c>
      <c r="J14" s="2" t="s">
        <v>7</v>
      </c>
      <c r="K14" s="2" t="s">
        <v>8</v>
      </c>
      <c r="L14" s="2" t="s">
        <v>9</v>
      </c>
      <c r="M14" s="4" t="s">
        <v>11</v>
      </c>
      <c r="N14" s="2" t="s">
        <v>10</v>
      </c>
      <c r="O14" s="2" t="s">
        <v>13</v>
      </c>
    </row>
    <row r="15" spans="1:15" s="7" customFormat="1" ht="61.5" customHeight="1" x14ac:dyDescent="0.25">
      <c r="A15" s="5">
        <v>1</v>
      </c>
      <c r="B15" s="21" t="s">
        <v>21</v>
      </c>
      <c r="C15" s="22"/>
      <c r="D15" s="23"/>
      <c r="E15" s="9">
        <v>8784</v>
      </c>
      <c r="F15" s="18">
        <v>210</v>
      </c>
      <c r="G15" s="19">
        <v>220</v>
      </c>
      <c r="H15" s="19">
        <v>225</v>
      </c>
      <c r="I15" s="10">
        <f t="shared" ref="I15" si="0">AVERAGE(F15:H15)</f>
        <v>218.33333333333334</v>
      </c>
      <c r="J15" s="10">
        <f t="shared" ref="J15" si="1">I15*E15</f>
        <v>1917840</v>
      </c>
      <c r="K15" s="11">
        <f t="shared" ref="K15" si="2">STDEVA(F15,G15,H15)</f>
        <v>7.6376261582597333</v>
      </c>
      <c r="L15" s="12">
        <v>5.0491997839999997E-2</v>
      </c>
      <c r="M15" s="10">
        <f t="shared" ref="M15" si="3">E15/3*(F15+G15+H15)</f>
        <v>1917840</v>
      </c>
      <c r="N15" s="6">
        <f t="shared" ref="N15" si="4">M15/E15</f>
        <v>218.33333333333334</v>
      </c>
      <c r="O15" s="6">
        <f t="shared" ref="O15" si="5">N15*E15</f>
        <v>1917840</v>
      </c>
    </row>
    <row r="16" spans="1:15" x14ac:dyDescent="0.25">
      <c r="A16" s="17"/>
      <c r="B16" s="24" t="s">
        <v>19</v>
      </c>
      <c r="C16" s="25"/>
      <c r="D16" s="26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4">
        <f>SUM(O15:O15)</f>
        <v>1917840</v>
      </c>
    </row>
    <row r="17" spans="2:4" x14ac:dyDescent="0.25">
      <c r="B17" s="15"/>
      <c r="C17" s="15"/>
      <c r="D17" s="15"/>
    </row>
    <row r="19" spans="2:4" x14ac:dyDescent="0.25">
      <c r="B19" s="8"/>
      <c r="C19" s="16"/>
      <c r="D19" s="16"/>
    </row>
  </sheetData>
  <mergeCells count="16">
    <mergeCell ref="L1:O1"/>
    <mergeCell ref="A3:N3"/>
    <mergeCell ref="A6:E6"/>
    <mergeCell ref="A5:E5"/>
    <mergeCell ref="F5:M5"/>
    <mergeCell ref="F6:M6"/>
    <mergeCell ref="A2:O2"/>
    <mergeCell ref="B15:D15"/>
    <mergeCell ref="B16:D16"/>
    <mergeCell ref="A8:N10"/>
    <mergeCell ref="M11:O13"/>
    <mergeCell ref="I11:L13"/>
    <mergeCell ref="F11:H13"/>
    <mergeCell ref="B11:D14"/>
    <mergeCell ref="E11:E14"/>
    <mergeCell ref="A11:A14"/>
  </mergeCells>
  <pageMargins left="0.25" right="0.25" top="0.75" bottom="0.75" header="0.3" footer="0.3"/>
  <pageSetup paperSize="9" scale="74" orientation="landscape" r:id="rId1"/>
  <ignoredErrors>
    <ignoredError sqref="I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ЭТП ТОРГИ-ОНЛАЙН</dc:creator>
  <cp:lastModifiedBy>208</cp:lastModifiedBy>
  <cp:lastPrinted>2023-05-05T10:31:51Z</cp:lastPrinted>
  <dcterms:created xsi:type="dcterms:W3CDTF">2015-02-25T10:47:36Z</dcterms:created>
  <dcterms:modified xsi:type="dcterms:W3CDTF">2025-04-22T03:48:54Z</dcterms:modified>
</cp:coreProperties>
</file>