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капитальный ремонт спортзала МА" sheetId="1" r:id="rId1"/>
  </sheets>
  <definedNames>
    <definedName name="_xlnm.Print_Titles" localSheetId="0">'капитальный ремонт спортзала МА'!$6:$6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<sst xmlns="http://schemas.openxmlformats.org/spreadsheetml/2006/main" count="592" uniqueCount="275">
  <si>
    <t>Утверждаю:</t>
  </si>
  <si>
    <t>Директор_______________</t>
  </si>
  <si>
    <t>Ведомость объёмов работ</t>
  </si>
  <si>
    <t>Ремонт спортзала, раздевалки для мальчиков с душевой. раздевалки для девочек с душевой, туалета для девочек, туалета для мальчиков, кабинета учителя физкультуры, коридора. снарядной МАОУ ООШ №4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</si>
  <si>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</si>
  <si>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</si>
  <si>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</si>
  <si>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</si>
  <si>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</si>
  <si>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</si>
  <si>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</si>
  <si>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Общестроительные работы спортзала</t>
  </si>
  <si>
    <t>Дверные проемы.</t>
  </si>
  <si>
    <t>1</t>
  </si>
  <si>
    <t>Демонтаж дверных коробок: в каменных стенах с отбивкой штукатурки в откосах</t>
  </si>
  <si>
    <t>шт</t>
  </si>
  <si>
    <t xml:space="preserve">1 </t>
  </si>
  <si>
    <t>2</t>
  </si>
  <si>
    <t>Снятие дверных полотен</t>
  </si>
  <si>
    <t>м2</t>
  </si>
  <si>
    <t xml:space="preserve">(((2,1*0,9*3+2,1*0,7*6)+(2,1*1,2*2)+(2,1*1,5)+(1*2,1)) </t>
  </si>
  <si>
    <t>3</t>
  </si>
  <si>
    <t>Разборка: кирпичных перегородок</t>
  </si>
  <si>
    <t>м3</t>
  </si>
  <si>
    <t xml:space="preserve">6*0,15*0,12*2 </t>
  </si>
  <si>
    <t>4</t>
  </si>
  <si>
    <t>Установка блоков в наружных и внутренних дверных проемах: в каменных стенах, площадь проема до 3 м2</t>
  </si>
  <si>
    <t xml:space="preserve">((2,1*0,9*3+2,1*0,7*6) </t>
  </si>
  <si>
    <t>5</t>
  </si>
  <si>
    <t>Блок дверной деревянный внутренний распашной глухой, площадь более 2,0 м2, комбинированный с покрытием из полимерных пленок</t>
  </si>
  <si>
    <t xml:space="preserve"> </t>
  </si>
  <si>
    <t>6</t>
  </si>
  <si>
    <t>Комплект монтажный для установки дверных блоков массой до 80 кг</t>
  </si>
  <si>
    <t>компл</t>
  </si>
  <si>
    <t>7</t>
  </si>
  <si>
    <t>Замок врезной, тип ЗВ4, усиленной конструкции</t>
  </si>
  <si>
    <t>8</t>
  </si>
  <si>
    <t xml:space="preserve">((2,1*1,2*2)  </t>
  </si>
  <si>
    <t>9</t>
  </si>
  <si>
    <t>Блок дверной деревянный внутренний распашной глухой, площадь более 2,0 м2, материал комбинированный с покрытием на бумажной основе</t>
  </si>
  <si>
    <t>10</t>
  </si>
  <si>
    <t>11</t>
  </si>
  <si>
    <t>12</t>
  </si>
  <si>
    <t>Установка блоков в наружных и внутренних дверных проемах: в каменных стенах, площадь проема более 3 м2</t>
  </si>
  <si>
    <t xml:space="preserve">((1,5*2,1) </t>
  </si>
  <si>
    <t>13</t>
  </si>
  <si>
    <t>14</t>
  </si>
  <si>
    <t>15</t>
  </si>
  <si>
    <t>16</t>
  </si>
  <si>
    <t>Установка противопожарных дверей: однопольных глухих  размеры 1000х2100 мм</t>
  </si>
  <si>
    <t xml:space="preserve">1*2,1 </t>
  </si>
  <si>
    <t>17</t>
  </si>
  <si>
    <t>Блок дверной металлический противопожарный однопольный, предел огнестойкости EI 60, с заполнением минеральной ватой, окрашенный порошковыми красками, с замком-защелкой, без доводчика,</t>
  </si>
  <si>
    <t>18</t>
  </si>
  <si>
    <t>Облицовка гипсовыми и гипсоволокнистыми листами: откосов при отделке под окраску</t>
  </si>
  <si>
    <t>19</t>
  </si>
  <si>
    <t>Листы гипсокартонные ГКЛ, толщина 12,5 мм</t>
  </si>
  <si>
    <t>20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</si>
  <si>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стен</t>
  </si>
  <si>
    <t xml:space="preserve">2,4*2 </t>
  </si>
  <si>
    <t>21</t>
  </si>
  <si>
    <t>Смеси сухие гипсовые штукатурные быстротвердеющие, класс В3,5 (М50), ручное нанесение</t>
  </si>
  <si>
    <t>т</t>
  </si>
  <si>
    <t>22</t>
  </si>
  <si>
    <t>Грунтовка укрепляющая, глубокого проникновения, быстросохнущая, паропроницаемая</t>
  </si>
  <si>
    <t>кг</t>
  </si>
  <si>
    <t>расход 150 гр на м2</t>
  </si>
  <si>
    <t xml:space="preserve">4,8*0,15 </t>
  </si>
  <si>
    <t>23</t>
  </si>
  <si>
    <t>Окраска поливинилацетатными водоэмульсионными составами улучшенная: по сборным конструкциям стен, подготовленным под окраску</t>
  </si>
  <si>
    <t>24</t>
  </si>
  <si>
    <t>Краска водно-дисперсионная поливинилацетатная ВД-ВА-17, цвет белый</t>
  </si>
  <si>
    <t>25</t>
  </si>
  <si>
    <t>Ремонт штукатурки откосов внутри здания по камню и бетону цементно-известковым раствором: прямолинейных</t>
  </si>
  <si>
    <t>Полы.</t>
  </si>
  <si>
    <t>26</t>
  </si>
  <si>
    <t>Разборка покрытий полов: из линолеума и релина</t>
  </si>
  <si>
    <t xml:space="preserve">((16,8+16,8+1+0,9+1,4+1,7+1+1+25,5+10,2)  </t>
  </si>
  <si>
    <t>27</t>
  </si>
  <si>
    <t>Устройство покрытий: из линолеума насухо из готовых ковров на комнату</t>
  </si>
  <si>
    <t>28</t>
  </si>
  <si>
    <t>Линолеум ПВХ на каландровой подоснове, класс износостойкости 34/43, класс пожарной опасности КМ2 (Г1, В2, Д2, Т2, РП1), толщина защитного слоя 0,7 мм, общая толщина 2 мм, вес 3000 г/м2</t>
  </si>
  <si>
    <t>29</t>
  </si>
  <si>
    <t>Устройство стяжек: цементных толщиной 50 мм</t>
  </si>
  <si>
    <t xml:space="preserve">((16,8+16,8+1+0,9+1,4+1,7+1+1+25,5+10,2) </t>
  </si>
  <si>
    <t>30</t>
  </si>
  <si>
    <t>Раствор готовый кладочный, цементный, М100</t>
  </si>
  <si>
    <t>31</t>
  </si>
  <si>
    <t>Устройство стяжек: на каждые 5 мм изменения толщины стяжки добавлять или исключать к норме 11-01-011-01</t>
  </si>
  <si>
    <t>32</t>
  </si>
  <si>
    <t>33</t>
  </si>
  <si>
    <t>Устройство покрытий из плит керамогранитных размером: 40х40 см</t>
  </si>
  <si>
    <t>34</t>
  </si>
  <si>
    <t>Плитка керамогранитная, неполированная, толщина 8 мм</t>
  </si>
  <si>
    <t>35</t>
  </si>
  <si>
    <t>Клей монтажный сухой для внутренних и наружных работ на основе цементного вяжущего, для плитки</t>
  </si>
  <si>
    <t>36</t>
  </si>
  <si>
    <t xml:space="preserve">50,8*0,15 </t>
  </si>
  <si>
    <t>37</t>
  </si>
  <si>
    <t>Устройство плинтусов: из плиток керамогранитных</t>
  </si>
  <si>
    <t>м</t>
  </si>
  <si>
    <t>38</t>
  </si>
  <si>
    <t>Смеси сухие водостойкие для затирки межплиточных швов шириной 1-6 мм (различная цветовая гамма)</t>
  </si>
  <si>
    <t>39</t>
  </si>
  <si>
    <t>40</t>
  </si>
  <si>
    <t>запасной выход</t>
  </si>
  <si>
    <t>41</t>
  </si>
  <si>
    <t>Разработка грунта вручную в траншеях глубиной до 2 м без креплений с откосами, группа грунтов: 2</t>
  </si>
  <si>
    <t>1,5*1*0,2</t>
  </si>
  <si>
    <t>42</t>
  </si>
  <si>
    <t>Устройство бетонных фундаментов общего назначения объемом: до 5 м3</t>
  </si>
  <si>
    <t xml:space="preserve">(1,5*1*0,4) </t>
  </si>
  <si>
    <t>Конструкция козырька</t>
  </si>
  <si>
    <t>44</t>
  </si>
  <si>
    <t>Сверление вертикальных отверстий в бетонных конструкциях полов перфоратором глубиной 200 мм диаметром: до 20 мм</t>
  </si>
  <si>
    <t>отверстий</t>
  </si>
  <si>
    <t>45</t>
  </si>
  <si>
    <t>Монтаж связей и распорок из труб 40*40*2мм</t>
  </si>
  <si>
    <t xml:space="preserve">3,85*6/1000 </t>
  </si>
  <si>
    <t>46</t>
  </si>
  <si>
    <t>Винты самонарезающие из нержавеющей стали с цилиндрической головкой, прямой шлиц, диаметр головки 12 мм, диаметр резьбы 6 мм, длина винта 11,5 мм</t>
  </si>
  <si>
    <t>47</t>
  </si>
  <si>
    <t>Трубы стальные электросварные квадратные, размеры 40х40 мм, толщина стенки 2 мм</t>
  </si>
  <si>
    <t xml:space="preserve">6*2,44/1000 </t>
  </si>
  <si>
    <t>48</t>
  </si>
  <si>
    <t>Огрунтовка металлических поверхностей за один раз: грунтовкой ГФ-021</t>
  </si>
  <si>
    <t>Окраска металлических огрунтованных поверхностей: эмалью ПФ-115 за 2 раза</t>
  </si>
  <si>
    <t>49</t>
  </si>
  <si>
    <t>Монтаж кровли из профилированного листа</t>
  </si>
  <si>
    <t>1,5*1</t>
  </si>
  <si>
    <t>50</t>
  </si>
  <si>
    <t>Металлочерепица с полимерным покрытием полиуретан, толщина металлической основы 0,5 мм, толщина полимерного покрытия от 40 до 50 мкм, плотность слоя цинка 180 г/м2</t>
  </si>
  <si>
    <t>Отделочные работы.</t>
  </si>
  <si>
    <t>Ремонт штукатурки 30% от площади стен</t>
  </si>
  <si>
    <t>53</t>
  </si>
  <si>
    <t>Покрытие поверхностей грунтовкой глубокого проникновения: за 1 раз стен</t>
  </si>
  <si>
    <t xml:space="preserve"> 325,88*0,3</t>
  </si>
  <si>
    <t>54</t>
  </si>
  <si>
    <t>Ремонт штукатурки внутренних стен по камню известковым раствором площадью отдельных мест: более 10 м2 толщиной слоя до 20 мм</t>
  </si>
  <si>
    <t>325,88*0,3</t>
  </si>
  <si>
    <t>56</t>
  </si>
  <si>
    <t>Окрашивание водоэмульсионными составами поверхностей стен, ранее окрашенных: водоэмульсионной краской с расчисткой старой краски более 35%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</si>
  <si>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более 35%</t>
  </si>
  <si>
    <t>Санузел</t>
  </si>
  <si>
    <t>60</t>
  </si>
  <si>
    <t xml:space="preserve">Насечка поверхности: стен </t>
  </si>
  <si>
    <t xml:space="preserve">  Туалеты: 0,8*1,18*1,8-2 шт. насейчка. 1,14*0,9*2,44-2шт   (((0,8+1,18)+(1,14+0,9))*2)*1,8*2</t>
  </si>
  <si>
    <t>Демонтаж плитки</t>
  </si>
  <si>
    <t>Душевые: 1,85*0,7*2,44-2 шт   ((1,85*0,7)*2)*2,44*2</t>
  </si>
  <si>
    <t>61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</si>
  <si>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цементном растворе: по кирпичу и бетону</t>
  </si>
  <si>
    <t xml:space="preserve">  Туалеты: 0,8*1,18*1,8-2 шт. . 1,14*0,9*1,8-2шт Душевые: 1,85*0,7*2,44-2 шт ((1,85*0,7)*2)*2,44*2+(((0,8+1,18)+(1,14+0,9))*2)*1,8*2</t>
  </si>
  <si>
    <t>64</t>
  </si>
  <si>
    <t>Окраска ранее окрашенных стен: санузлы выше плитки</t>
  </si>
  <si>
    <t>(((0,8+1,18)+(1,14+0,9))*2)*0,64*2</t>
  </si>
  <si>
    <t>Окраска масляными составами ранее окрашенных поверхностей радиаторов и ребристых труб отопления: за 2 раза</t>
  </si>
  <si>
    <t>66</t>
  </si>
  <si>
    <t>Окраска масляными составами ранее окрашенных поверхностей труб: стальных за 2 раза</t>
  </si>
  <si>
    <t xml:space="preserve">(46*3,14*0,025) </t>
  </si>
  <si>
    <t>Раздел 2. Электромонтажные работы.</t>
  </si>
  <si>
    <t>спортзал</t>
  </si>
  <si>
    <t>71</t>
  </si>
  <si>
    <t>Демонтаж светильников: с люминесцентными лампами</t>
  </si>
  <si>
    <t>72</t>
  </si>
  <si>
    <t>Демонтаж кабеля</t>
  </si>
  <si>
    <t>73</t>
  </si>
  <si>
    <t>Щитки осветительные, устанавливаемые на стене: распорными дюбелями, масса щитка до 6 кг</t>
  </si>
  <si>
    <t>74</t>
  </si>
  <si>
    <t>Монтаж Щит распределительный встраиваемый ЩРВ-12, размеры 250х300х120 мм</t>
  </si>
  <si>
    <t>75</t>
  </si>
  <si>
    <t>Прибор или аппарат</t>
  </si>
  <si>
    <t>76</t>
  </si>
  <si>
    <t>Монтаж Выключатель автоматический 3P, 10 А, 4,5 кА, характеристика B</t>
  </si>
  <si>
    <t>77</t>
  </si>
  <si>
    <t>Монтаж Выключатель автоматический 3P, 16 А, 4,5 кА, характеристика B</t>
  </si>
  <si>
    <t>Пробивка в кирпичных стенах борозд площадью сечения: до 20 см2</t>
  </si>
  <si>
    <t>78</t>
  </si>
  <si>
    <t>Заделка отверстий, гнезд и борозд: в стенах и перегородках бетонных площадью до 0,1 м2</t>
  </si>
  <si>
    <t xml:space="preserve">120*0,05*0,05 </t>
  </si>
  <si>
    <t>79</t>
  </si>
  <si>
    <t>Смеси бетонные тяжелого бетона (БСТ), класс В15 (М200)</t>
  </si>
  <si>
    <t>81</t>
  </si>
  <si>
    <t>Труба гофрированная ПВХ для защиты проводов и кабелей по установленным конструкциям, по стенам, колоннам, потолкам, основанию пола диаметром 20мм</t>
  </si>
  <si>
    <t>82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</si>
  <si>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</si>
  <si>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Затягивание провода в проложенные трубы и металлические рукава каждого последующего одножильного или многожильного в общей оплетке, суммарное сечение: до 35 мм2</t>
  </si>
  <si>
    <t xml:space="preserve"> 240-190</t>
  </si>
  <si>
    <t>83</t>
  </si>
  <si>
    <t>Трубы гибкие гофрированные из ПВХ, диаметр 32 мм, с протяжкой</t>
  </si>
  <si>
    <t>84</t>
  </si>
  <si>
    <t>Выключатель: одноклавишный утопленного типа при скрытой проводке</t>
  </si>
  <si>
    <t>89</t>
  </si>
  <si>
    <t>Кабель силовой с медными жилами ВВГнг(A) 3х1,5ок(N, PE)-660</t>
  </si>
  <si>
    <t>90</t>
  </si>
  <si>
    <t>Кабель силовой с медными жилами ВВГнг(A) 3х2,5ок(N, PE)-660</t>
  </si>
  <si>
    <t>85</t>
  </si>
  <si>
    <t>Выключатель открытого монтажа, двухклавишный, 10 А, цвет белый, IP54</t>
  </si>
  <si>
    <t>86</t>
  </si>
  <si>
    <t>Розетка штепсельная: утопленного типа при скрытой проводке</t>
  </si>
  <si>
    <t>87</t>
  </si>
  <si>
    <t>Розетки скрытой проводки, 16 А, 250 В, IP20</t>
  </si>
  <si>
    <t>88</t>
  </si>
  <si>
    <t>Коробка ответвительная, размеры 100х100х50 мм</t>
  </si>
  <si>
    <t>91</t>
  </si>
  <si>
    <t>Светильник на кронштейнах Прожектор серии ИО-2000</t>
  </si>
  <si>
    <t>93</t>
  </si>
  <si>
    <t>Светильник потолочный ЛПО56-11-004, для общественных зданий, тип цоколя G23, мощность 11 Вт, IP20(светодиодный)</t>
  </si>
  <si>
    <t>94</t>
  </si>
  <si>
    <t>Раздел 3. сантехника</t>
  </si>
  <si>
    <t>95</t>
  </si>
  <si>
    <t>Разборка трубопроводов из чугунных канализационных труб диаметром: 100 мм</t>
  </si>
  <si>
    <t>96</t>
  </si>
  <si>
    <t>Прокладка внутренних трубопроводов канализации из полипропиленовых труб диаметром: 110 мм</t>
  </si>
  <si>
    <t>97</t>
  </si>
  <si>
    <t>Трубы полипропиленовые для систем водоотведения, диаметр 110 мм</t>
  </si>
  <si>
    <t>98</t>
  </si>
  <si>
    <t>Отвод 90° полиэтиленовый литой, электросварной, диаметр 110 мм</t>
  </si>
  <si>
    <t>99</t>
  </si>
  <si>
    <t>Разборка трубопроводов из чугунных канализационных труб диаметром: 50 мм</t>
  </si>
  <si>
    <t>100</t>
  </si>
  <si>
    <t>Прокладка внутренних трубопроводов канализации из полипропиленовых труб диаметром: 50 мм</t>
  </si>
  <si>
    <t>101</t>
  </si>
  <si>
    <t>Трубы полипропиленовые для систем водоотведения, диаметр 50 мм</t>
  </si>
  <si>
    <t>102</t>
  </si>
  <si>
    <t>Отвод 45° полипропиленовый для систем водоотведения, диаметр 50 мм</t>
  </si>
  <si>
    <t>103</t>
  </si>
  <si>
    <t>Переход полипропиленовый для систем водоотведения, диаметр 110х50 мм</t>
  </si>
  <si>
    <t>104</t>
  </si>
  <si>
    <t>Установка нагревателей индивидуальных: водоводяных с терморегулятором и системой защитной автоматики, мощность 2 кВт, объем бака до 50 л</t>
  </si>
  <si>
    <t>105</t>
  </si>
  <si>
    <t>Водонагреватели электрические емкостные с терморегулятором и системой защитной автоматики, мощность 2 кВт, объем бака до 50 л</t>
  </si>
  <si>
    <t>106</t>
  </si>
  <si>
    <t>Установка трапов диаметром: 50 мм</t>
  </si>
  <si>
    <t>107</t>
  </si>
  <si>
    <t>Трап полипропиленовый с горизонтальным отводом, с решеткой из нержавеющей стали, выпуск диаметром 110 (75) мм, размеры 147х147х220 мм</t>
  </si>
  <si>
    <t>108</t>
  </si>
  <si>
    <t>Установка унитазов: с бачком непосредственно присоединенным</t>
  </si>
  <si>
    <t>109</t>
  </si>
  <si>
    <t>Унитаз-компакт керамический напольный в комплекте с бачком, с косым выпуском, цвет белый, размеры 370х600х810 мм</t>
  </si>
  <si>
    <t>110</t>
  </si>
  <si>
    <t>Подводки гибкие армированные резиновые, диаметр 15 мм, длина 300 мм</t>
  </si>
  <si>
    <t>111</t>
  </si>
  <si>
    <t>Установка умывальников одиночных: с подводкой холодной и горячей воды</t>
  </si>
  <si>
    <t>112</t>
  </si>
  <si>
    <t>Умывальник фарфоровый овальный с центральным отверстием под смеситель, размеры 620х460х190 мм</t>
  </si>
  <si>
    <t>113</t>
  </si>
  <si>
    <t>Пьедестал под умывальник, прямоугольный, керамический, размеры 180х185х650 мм</t>
  </si>
  <si>
    <t>114</t>
  </si>
  <si>
    <t>Установка поддонов душевых: чугунных и стальных мелких</t>
  </si>
  <si>
    <t>115</t>
  </si>
  <si>
    <t>Поддон душевой стальной эмалированный мелкий, тип ПДСм-800 высотой 150 мм, пластмассовый унифицированный сифон, бронзовый выпуск с диаметром выпускной решетки 70 мм, диаметр сливного отверстия 50 мм, диаметр сливной гофры 40 мм</t>
  </si>
  <si>
    <t>116</t>
  </si>
  <si>
    <t>Установка смесителей</t>
  </si>
  <si>
    <t>117</t>
  </si>
  <si>
    <t>Смеситель для умывальника и мойки, однорукояточный, центральный, настольный, излив с развальцованным носиком, вынос излива 165 мм, плоский излив</t>
  </si>
  <si>
    <t>118</t>
  </si>
  <si>
    <t>119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</si>
  <si>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</si>
  <si>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120</t>
  </si>
  <si>
    <t>Трубы полипропиленовые ПП-Р, номинальное давление 1,0 МПа, номинальный наружный диаметр 20 мм</t>
  </si>
  <si>
    <t>121</t>
  </si>
  <si>
    <t>Установка вентилей, задвижек, затворов, клапанов обратных, кранов проходных на трубопроводах из стальных труб диаметром: до 25 мм ПВХ с муфтовыми окончаниями для склейки, номинальное давление 1,6 МПа, наружный диаметр 20 мм</t>
  </si>
  <si>
    <t>122</t>
  </si>
  <si>
    <t>Кран шаровой ПВХ с муфтовыми окончаниями для склейки, номинальное давление 1,6 МПа, наружный диаметр 20 мм</t>
  </si>
  <si>
    <t>68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</si>
  <si>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65 км</t>
  </si>
  <si>
    <t>69</t>
  </si>
  <si>
    <t>Погрузка в автотранспортное средство: мусор строительный с погрузкой экскаваторами емкостью ковша до 0,5 м3</t>
  </si>
  <si>
    <t>70</t>
  </si>
  <si>
    <t>Размещение отходов IV-V классов на полигоне ООО "Промэко" по адресу: Свердловская обл., Ирбитский р-он, северо-восточное г. Ирбит в 6 км от ж/д моста через р. ница в 50-70 м западнее ж/д полотна в долине р. Ница</t>
  </si>
  <si>
    <t>Составил:</t>
  </si>
  <si>
    <t>(Лачимов Ю.А.)</t>
  </si>
  <si>
    <t/>
  </si>
  <si>
    <t>[должность, подпись (инициалы, фамилия)]</t>
  </si>
  <si>
    <t>Проверил: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</si>
</sst>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0.00000"/>
    <numFmt numFmtId="183" formatCode="0.0000000"/>
    <numFmt numFmtId="184" formatCode="0.0000"/>
    <numFmt numFmtId="185" formatCode="0.000000"/>
  </numFmts>
  <fonts count="30">
    <font>
      <sz val="11"/>
      <color rgb="FF000000"/>
      <name val="Calibri"/>
      <charset val="204"/>
    </font>
    <font>
      <sz val="8"/>
      <name val="Arial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000000"/>
      <name val="Arial"/>
      <charset val="204"/>
    </font>
    <font>
      <sz val="8"/>
      <color rgb="FFFF0000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180" fontId="2" fillId="0" borderId="2" xfId="0" applyNumberFormat="1" applyFont="1" applyFill="1" applyBorder="1" applyAlignment="1" applyProtection="1">
      <alignment horizontal="right" vertical="top" wrapText="1"/>
    </xf>
    <xf numFmtId="2" fontId="2" fillId="0" borderId="2" xfId="0" applyNumberFormat="1" applyFont="1" applyFill="1" applyBorder="1" applyAlignment="1" applyProtection="1">
      <alignment horizontal="right" vertical="top" wrapText="1"/>
    </xf>
    <xf numFmtId="1" fontId="2" fillId="0" borderId="2" xfId="0" applyNumberFormat="1" applyFont="1" applyFill="1" applyBorder="1" applyAlignment="1" applyProtection="1">
      <alignment horizontal="right" vertical="top" wrapText="1"/>
    </xf>
    <xf numFmtId="181" fontId="2" fillId="0" borderId="2" xfId="0" applyNumberFormat="1" applyFont="1" applyFill="1" applyBorder="1" applyAlignment="1" applyProtection="1">
      <alignment horizontal="right" vertical="top" wrapText="1"/>
    </xf>
    <xf numFmtId="182" fontId="2" fillId="0" borderId="2" xfId="0" applyNumberFormat="1" applyFont="1" applyFill="1" applyBorder="1" applyAlignment="1" applyProtection="1">
      <alignment horizontal="right" vertical="top" wrapText="1"/>
    </xf>
    <xf numFmtId="183" fontId="2" fillId="0" borderId="2" xfId="0" applyNumberFormat="1" applyFont="1" applyFill="1" applyBorder="1" applyAlignment="1" applyProtection="1">
      <alignment horizontal="right" vertical="top" wrapText="1"/>
    </xf>
    <xf numFmtId="184" fontId="2" fillId="0" borderId="2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185" fontId="2" fillId="0" borderId="2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vertical="top"/>
    </xf>
    <xf numFmtId="0" fontId="8" fillId="0" borderId="5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7"/>
  <sheetViews>
    <sheetView tabSelected="1" workbookViewId="0">
      <selection activeCell="A1" sqref="A1:H1"/>
    </sheetView>
  </sheetViews>
  <sheetFormatPr defaultColWidth="9.1047619047619" defaultRowHeight="11.25" customHeight="1"/>
  <cols>
    <col min="1" max="1" width="5.55238095238095" style="3" customWidth="1"/>
    <col min="2" max="2" width="5.55238095238095" style="4" customWidth="1"/>
    <col min="3" max="3" width="44.4380952380952" style="4" customWidth="1"/>
    <col min="4" max="4" width="10.6666666666667" style="4" customWidth="1"/>
    <col min="5" max="5" width="12.3333333333333" style="4" customWidth="1"/>
    <col min="6" max="6" width="12.552380952381" style="4" customWidth="1"/>
    <col min="7" max="7" width="22.1047619047619" style="4" customWidth="1"/>
    <col min="8" max="8" width="22" style="4" customWidth="1"/>
    <col min="9" max="9" width="9.1047619047619" style="4"/>
    <col min="10" max="10" width="4.66666666666667" style="4" hidden="1" customWidth="1"/>
    <col min="11" max="16" width="9.1047619047619" style="4"/>
    <col min="17" max="18" width="135.333333333333" style="5" hidden="1" customWidth="1"/>
    <col min="19" max="20" width="55.1047619047619" style="5" hidden="1" customWidth="1"/>
    <col min="21" max="24" width="69" style="5" hidden="1" customWidth="1"/>
    <col min="25" max="26" width="55.1047619047619" style="5" hidden="1" customWidth="1"/>
    <col min="27" max="30" width="69" style="5" hidden="1" customWidth="1"/>
    <col min="31" max="16384" width="9.1047619047619" style="4"/>
  </cols>
  <sheetData>
    <row r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customFormat="1" ht="18" spans="1:8">
      <c r="A3" s="7" t="s">
        <v>2</v>
      </c>
      <c r="B3" s="7"/>
      <c r="C3" s="7"/>
      <c r="D3" s="7"/>
      <c r="E3" s="7"/>
      <c r="F3" s="7"/>
      <c r="G3" s="7"/>
      <c r="H3" s="7"/>
    </row>
    <row r="4" customFormat="1" ht="9.75" customHeight="1" spans="1:8">
      <c r="A4" s="8" t="s">
        <v>3</v>
      </c>
      <c r="B4" s="8"/>
      <c r="C4" s="8"/>
      <c r="D4" s="8"/>
      <c r="E4" s="8"/>
      <c r="F4" s="8"/>
      <c r="G4" s="8"/>
      <c r="H4" s="8"/>
    </row>
    <row r="5" customFormat="1" ht="36" customHeight="1" spans="1:8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/>
    </row>
    <row r="6" customFormat="1" ht="15" spans="1:8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3">
        <v>7</v>
      </c>
      <c r="H6" s="14"/>
    </row>
    <row r="7" customFormat="1" ht="15" spans="1:17">
      <c r="A7" s="15" t="s">
        <v>11</v>
      </c>
      <c r="B7" s="15"/>
      <c r="C7" s="15"/>
      <c r="D7" s="15"/>
      <c r="E7" s="15"/>
      <c r="F7" s="15"/>
      <c r="G7" s="15"/>
      <c r="H7" s="15"/>
      <c r="Q7" s="29" t="s">
        <v>11</v>
      </c>
    </row>
    <row r="8" customFormat="1" ht="15" spans="1:18">
      <c r="A8" s="16" t="s">
        <v>12</v>
      </c>
      <c r="B8" s="16"/>
      <c r="C8" s="16"/>
      <c r="D8" s="16"/>
      <c r="E8" s="16"/>
      <c r="F8" s="16"/>
      <c r="G8" s="16"/>
      <c r="H8" s="16"/>
      <c r="Q8" s="29"/>
      <c r="R8" s="30" t="s">
        <v>12</v>
      </c>
    </row>
    <row r="9" customFormat="1" ht="22.5" spans="1:18">
      <c r="A9" s="17">
        <f>IF(J9&lt;&gt;"",COUNTA(J$1:J9),"")</f>
        <v>1</v>
      </c>
      <c r="B9" s="18" t="s">
        <v>13</v>
      </c>
      <c r="C9" s="19" t="s">
        <v>14</v>
      </c>
      <c r="D9" s="20" t="s">
        <v>15</v>
      </c>
      <c r="E9" s="21">
        <v>13</v>
      </c>
      <c r="F9" s="19"/>
      <c r="G9" s="21"/>
      <c r="H9" s="19">
        <v>13</v>
      </c>
      <c r="J9" s="4" t="s">
        <v>16</v>
      </c>
      <c r="Q9" s="29"/>
      <c r="R9" s="30"/>
    </row>
    <row r="10" customFormat="1" ht="22.5" spans="1:18">
      <c r="A10" s="17">
        <f>IF(J10&lt;&gt;"",COUNTA(J$1:J10),"")</f>
        <v>2</v>
      </c>
      <c r="B10" s="18" t="s">
        <v>17</v>
      </c>
      <c r="C10" s="19" t="s">
        <v>18</v>
      </c>
      <c r="D10" s="20" t="s">
        <v>19</v>
      </c>
      <c r="E10" s="21">
        <v>24.78</v>
      </c>
      <c r="F10" s="19"/>
      <c r="G10" s="21"/>
      <c r="H10" s="19" t="s">
        <v>20</v>
      </c>
      <c r="J10" s="4" t="s">
        <v>16</v>
      </c>
      <c r="Q10" s="29"/>
      <c r="R10" s="30"/>
    </row>
    <row r="11" customFormat="1" ht="15" spans="1:18">
      <c r="A11" s="17">
        <f>IF(J11&lt;&gt;"",COUNTA(J$1:J11),"")</f>
        <v>3</v>
      </c>
      <c r="B11" s="18" t="s">
        <v>21</v>
      </c>
      <c r="C11" s="19" t="s">
        <v>22</v>
      </c>
      <c r="D11" s="20" t="s">
        <v>23</v>
      </c>
      <c r="E11" s="22">
        <v>0.216</v>
      </c>
      <c r="F11" s="19"/>
      <c r="G11" s="21"/>
      <c r="H11" s="19" t="s">
        <v>24</v>
      </c>
      <c r="J11" s="4" t="s">
        <v>16</v>
      </c>
      <c r="Q11" s="29"/>
      <c r="R11" s="30"/>
    </row>
    <row r="12" customFormat="1" ht="22.5" spans="1:18">
      <c r="A12" s="17">
        <f>IF(J12&lt;&gt;"",COUNTA(J$1:J12),"")</f>
        <v>4</v>
      </c>
      <c r="B12" s="18" t="s">
        <v>25</v>
      </c>
      <c r="C12" s="19" t="s">
        <v>26</v>
      </c>
      <c r="D12" s="20" t="s">
        <v>19</v>
      </c>
      <c r="E12" s="21">
        <v>14.49</v>
      </c>
      <c r="F12" s="19"/>
      <c r="G12" s="21"/>
      <c r="H12" s="19" t="s">
        <v>27</v>
      </c>
      <c r="J12" s="4" t="s">
        <v>16</v>
      </c>
      <c r="Q12" s="29"/>
      <c r="R12" s="30"/>
    </row>
    <row r="13" customFormat="1" ht="33.75" hidden="1" spans="1:18">
      <c r="A13" s="17">
        <f>IF(J13&lt;&gt;"",COUNTA(J$1:J13),"")</f>
        <v>5</v>
      </c>
      <c r="B13" s="18" t="s">
        <v>28</v>
      </c>
      <c r="C13" s="19" t="s">
        <v>29</v>
      </c>
      <c r="D13" s="20" t="s">
        <v>19</v>
      </c>
      <c r="E13" s="23">
        <v>14.49</v>
      </c>
      <c r="F13" s="19"/>
      <c r="G13" s="21"/>
      <c r="H13" s="19" t="s">
        <v>30</v>
      </c>
      <c r="J13" s="4" t="s">
        <v>16</v>
      </c>
      <c r="Q13" s="29"/>
      <c r="R13" s="30"/>
    </row>
    <row r="14" customFormat="1" ht="22.5" spans="1:18">
      <c r="A14" s="17">
        <f>IF(J14&lt;&gt;"",COUNTA(J$1:J14),"")</f>
        <v>6</v>
      </c>
      <c r="B14" s="18" t="s">
        <v>31</v>
      </c>
      <c r="C14" s="19" t="s">
        <v>32</v>
      </c>
      <c r="D14" s="20" t="s">
        <v>33</v>
      </c>
      <c r="E14" s="24">
        <v>9</v>
      </c>
      <c r="F14" s="19"/>
      <c r="G14" s="21"/>
      <c r="H14" s="19" t="s">
        <v>30</v>
      </c>
      <c r="J14" s="4" t="s">
        <v>16</v>
      </c>
      <c r="Q14" s="29"/>
      <c r="R14" s="30"/>
    </row>
    <row r="15" customFormat="1" ht="15" spans="1:18">
      <c r="A15" s="17">
        <f>IF(J15&lt;&gt;"",COUNTA(J$1:J15),"")</f>
        <v>7</v>
      </c>
      <c r="B15" s="18" t="s">
        <v>34</v>
      </c>
      <c r="C15" s="19" t="s">
        <v>35</v>
      </c>
      <c r="D15" s="20" t="s">
        <v>33</v>
      </c>
      <c r="E15" s="24">
        <v>9</v>
      </c>
      <c r="F15" s="19"/>
      <c r="G15" s="21"/>
      <c r="H15" s="19" t="s">
        <v>30</v>
      </c>
      <c r="J15" s="4" t="s">
        <v>16</v>
      </c>
      <c r="Q15" s="29"/>
      <c r="R15" s="30"/>
    </row>
    <row r="16" customFormat="1" ht="22.5" spans="1:18">
      <c r="A16" s="17">
        <f>IF(J16&lt;&gt;"",COUNTA(J$1:J16),"")</f>
        <v>8</v>
      </c>
      <c r="B16" s="18" t="s">
        <v>36</v>
      </c>
      <c r="C16" s="19" t="s">
        <v>26</v>
      </c>
      <c r="D16" s="20" t="s">
        <v>19</v>
      </c>
      <c r="E16" s="21">
        <v>5.04</v>
      </c>
      <c r="F16" s="19"/>
      <c r="G16" s="21"/>
      <c r="H16" s="19" t="s">
        <v>37</v>
      </c>
      <c r="J16" s="4" t="s">
        <v>16</v>
      </c>
      <c r="Q16" s="29"/>
      <c r="R16" s="30"/>
    </row>
    <row r="17" customFormat="1" ht="33.75" spans="1:18">
      <c r="A17" s="17">
        <f>IF(J17&lt;&gt;"",COUNTA(J$1:J17),"")</f>
        <v>9</v>
      </c>
      <c r="B17" s="18" t="s">
        <v>38</v>
      </c>
      <c r="C17" s="19" t="s">
        <v>39</v>
      </c>
      <c r="D17" s="20" t="s">
        <v>19</v>
      </c>
      <c r="E17" s="23">
        <v>5.04</v>
      </c>
      <c r="F17" s="19"/>
      <c r="G17" s="21"/>
      <c r="H17" s="19" t="s">
        <v>30</v>
      </c>
      <c r="J17" s="4" t="s">
        <v>16</v>
      </c>
      <c r="Q17" s="29"/>
      <c r="R17" s="30"/>
    </row>
    <row r="18" customFormat="1" ht="22.5" spans="1:18">
      <c r="A18" s="17">
        <f>IF(J18&lt;&gt;"",COUNTA(J$1:J18),"")</f>
        <v>10</v>
      </c>
      <c r="B18" s="18" t="s">
        <v>40</v>
      </c>
      <c r="C18" s="19" t="s">
        <v>32</v>
      </c>
      <c r="D18" s="20" t="s">
        <v>33</v>
      </c>
      <c r="E18" s="24">
        <v>2</v>
      </c>
      <c r="F18" s="19"/>
      <c r="G18" s="21"/>
      <c r="H18" s="19" t="s">
        <v>30</v>
      </c>
      <c r="J18" s="4" t="s">
        <v>16</v>
      </c>
      <c r="Q18" s="29"/>
      <c r="R18" s="30"/>
    </row>
    <row r="19" customFormat="1" ht="15" spans="1:18">
      <c r="A19" s="17">
        <f>IF(J19&lt;&gt;"",COUNTA(J$1:J19),"")</f>
        <v>11</v>
      </c>
      <c r="B19" s="18" t="s">
        <v>41</v>
      </c>
      <c r="C19" s="19" t="s">
        <v>35</v>
      </c>
      <c r="D19" s="20" t="s">
        <v>33</v>
      </c>
      <c r="E19" s="24">
        <v>2</v>
      </c>
      <c r="F19" s="19"/>
      <c r="G19" s="21"/>
      <c r="H19" s="19" t="s">
        <v>30</v>
      </c>
      <c r="J19" s="4" t="s">
        <v>16</v>
      </c>
      <c r="Q19" s="29"/>
      <c r="R19" s="30"/>
    </row>
    <row r="20" customFormat="1" ht="22.5" spans="1:18">
      <c r="A20" s="17">
        <f>IF(J20&lt;&gt;"",COUNTA(J$1:J20),"")</f>
        <v>12</v>
      </c>
      <c r="B20" s="18" t="s">
        <v>42</v>
      </c>
      <c r="C20" s="19" t="s">
        <v>43</v>
      </c>
      <c r="D20" s="20" t="s">
        <v>19</v>
      </c>
      <c r="E20" s="21">
        <v>3.15</v>
      </c>
      <c r="F20" s="19"/>
      <c r="G20" s="21"/>
      <c r="H20" s="19" t="s">
        <v>44</v>
      </c>
      <c r="J20" s="4" t="s">
        <v>16</v>
      </c>
      <c r="Q20" s="29"/>
      <c r="R20" s="30"/>
    </row>
    <row r="21" customFormat="1" ht="33.75" spans="1:18">
      <c r="A21" s="17">
        <f>IF(J21&lt;&gt;"",COUNTA(J$1:J21),"")</f>
        <v>13</v>
      </c>
      <c r="B21" s="18" t="s">
        <v>45</v>
      </c>
      <c r="C21" s="19" t="s">
        <v>39</v>
      </c>
      <c r="D21" s="20" t="s">
        <v>19</v>
      </c>
      <c r="E21" s="23">
        <v>3.15</v>
      </c>
      <c r="F21" s="19"/>
      <c r="G21" s="21"/>
      <c r="H21" s="19" t="s">
        <v>30</v>
      </c>
      <c r="J21" s="4" t="s">
        <v>16</v>
      </c>
      <c r="Q21" s="29"/>
      <c r="R21" s="30"/>
    </row>
    <row r="22" customFormat="1" ht="22.5" spans="1:18">
      <c r="A22" s="17">
        <f>IF(J22&lt;&gt;"",COUNTA(J$1:J22),"")</f>
        <v>14</v>
      </c>
      <c r="B22" s="18" t="s">
        <v>46</v>
      </c>
      <c r="C22" s="19" t="s">
        <v>32</v>
      </c>
      <c r="D22" s="20" t="s">
        <v>33</v>
      </c>
      <c r="E22" s="24">
        <v>1</v>
      </c>
      <c r="F22" s="19"/>
      <c r="G22" s="21"/>
      <c r="H22" s="19" t="s">
        <v>30</v>
      </c>
      <c r="J22" s="4" t="s">
        <v>16</v>
      </c>
      <c r="Q22" s="29"/>
      <c r="R22" s="30"/>
    </row>
    <row r="23" customFormat="1" ht="15" spans="1:18">
      <c r="A23" s="17">
        <f>IF(J23&lt;&gt;"",COUNTA(J$1:J23),"")</f>
        <v>15</v>
      </c>
      <c r="B23" s="18" t="s">
        <v>47</v>
      </c>
      <c r="C23" s="19" t="s">
        <v>35</v>
      </c>
      <c r="D23" s="20" t="s">
        <v>33</v>
      </c>
      <c r="E23" s="24">
        <v>1</v>
      </c>
      <c r="F23" s="19"/>
      <c r="G23" s="21"/>
      <c r="H23" s="19" t="s">
        <v>30</v>
      </c>
      <c r="J23" s="4" t="s">
        <v>16</v>
      </c>
      <c r="Q23" s="29"/>
      <c r="R23" s="30"/>
    </row>
    <row r="24" customFormat="1" ht="22.5" spans="1:18">
      <c r="A24" s="17">
        <f>IF(J24&lt;&gt;"",COUNTA(J$1:J24),"")</f>
        <v>16</v>
      </c>
      <c r="B24" s="18" t="s">
        <v>48</v>
      </c>
      <c r="C24" s="19" t="s">
        <v>49</v>
      </c>
      <c r="D24" s="20" t="s">
        <v>19</v>
      </c>
      <c r="E24" s="25">
        <v>2.1</v>
      </c>
      <c r="F24" s="19"/>
      <c r="G24" s="21"/>
      <c r="H24" s="19" t="s">
        <v>50</v>
      </c>
      <c r="J24" s="4" t="s">
        <v>16</v>
      </c>
      <c r="Q24" s="29"/>
      <c r="R24" s="30"/>
    </row>
    <row r="25" customFormat="1" ht="45" hidden="1" spans="1:18">
      <c r="A25" s="17">
        <f>IF(J25&lt;&gt;"",COUNTA(J$1:J25),"")</f>
        <v>17</v>
      </c>
      <c r="B25" s="18" t="s">
        <v>51</v>
      </c>
      <c r="C25" s="19" t="s">
        <v>52</v>
      </c>
      <c r="D25" s="20" t="s">
        <v>15</v>
      </c>
      <c r="E25" s="24">
        <v>1</v>
      </c>
      <c r="F25" s="19"/>
      <c r="G25" s="21"/>
      <c r="H25" s="19" t="s">
        <v>30</v>
      </c>
      <c r="J25" s="4" t="s">
        <v>16</v>
      </c>
      <c r="Q25" s="29"/>
      <c r="R25" s="30"/>
    </row>
    <row r="26" customFormat="1" ht="22.5" spans="1:18">
      <c r="A26" s="17">
        <f>IF(J26&lt;&gt;"",COUNTA(J$1:J26),"")</f>
        <v>18</v>
      </c>
      <c r="B26" s="18" t="s">
        <v>53</v>
      </c>
      <c r="C26" s="19" t="s">
        <v>54</v>
      </c>
      <c r="D26" s="20" t="s">
        <v>19</v>
      </c>
      <c r="E26" s="21">
        <v>2.4</v>
      </c>
      <c r="F26" s="19"/>
      <c r="G26" s="21"/>
      <c r="H26" s="19">
        <v>2.4</v>
      </c>
      <c r="J26" s="4" t="s">
        <v>16</v>
      </c>
      <c r="Q26" s="29"/>
      <c r="R26" s="30"/>
    </row>
    <row r="27" customFormat="1" ht="15" hidden="1" spans="1:18">
      <c r="A27" s="17">
        <f>IF(J27&lt;&gt;"",COUNTA(J$1:J27),"")</f>
        <v>19</v>
      </c>
      <c r="B27" s="18" t="s">
        <v>55</v>
      </c>
      <c r="C27" s="19" t="s">
        <v>56</v>
      </c>
      <c r="D27" s="20" t="s">
        <v>19</v>
      </c>
      <c r="E27" s="23">
        <v>2.52</v>
      </c>
      <c r="F27" s="19"/>
      <c r="G27" s="21"/>
      <c r="H27" s="19" t="s">
        <v>30</v>
      </c>
      <c r="J27" s="4" t="s">
        <v>16</v>
      </c>
      <c r="Q27" s="29"/>
      <c r="R27" s="30"/>
    </row>
    <row r="28" customFormat="1" ht="45" hidden="1" spans="1:18">
      <c r="A28" s="17">
        <f>IF(J28&lt;&gt;"",COUNTA(J$1:J28),"")</f>
        <v>20</v>
      </c>
      <c r="B28" s="18" t="s">
        <v>57</v>
      </c>
      <c r="C28" s="19" t="s">
        <v>58</v>
      </c>
      <c r="D28" s="20" t="s">
        <v>19</v>
      </c>
      <c r="E28" s="21">
        <v>4.8</v>
      </c>
      <c r="F28" s="19"/>
      <c r="G28" s="21"/>
      <c r="H28" s="19" t="s">
        <v>59</v>
      </c>
      <c r="J28" s="4" t="s">
        <v>16</v>
      </c>
      <c r="Q28" s="29"/>
      <c r="R28" s="30"/>
    </row>
    <row r="29" customFormat="1" ht="22.5" hidden="1" spans="1:18">
      <c r="A29" s="17">
        <f>IF(J29&lt;&gt;"",COUNTA(J$1:J29),"")</f>
        <v>21</v>
      </c>
      <c r="B29" s="18" t="s">
        <v>60</v>
      </c>
      <c r="C29" s="19" t="s">
        <v>61</v>
      </c>
      <c r="D29" s="20" t="s">
        <v>62</v>
      </c>
      <c r="E29" s="26">
        <v>0.04104</v>
      </c>
      <c r="F29" s="19"/>
      <c r="G29" s="21"/>
      <c r="H29" s="19" t="s">
        <v>30</v>
      </c>
      <c r="J29" s="4" t="s">
        <v>16</v>
      </c>
      <c r="Q29" s="29"/>
      <c r="R29" s="30"/>
    </row>
    <row r="30" customFormat="1" ht="22.5" hidden="1" spans="1:18">
      <c r="A30" s="17">
        <f>IF(J30&lt;&gt;"",COUNTA(J$1:J30),"")</f>
        <v>22</v>
      </c>
      <c r="B30" s="18" t="s">
        <v>63</v>
      </c>
      <c r="C30" s="19" t="s">
        <v>64</v>
      </c>
      <c r="D30" s="20" t="s">
        <v>65</v>
      </c>
      <c r="E30" s="23">
        <v>0.72</v>
      </c>
      <c r="F30" s="19"/>
      <c r="G30" s="21" t="s">
        <v>66</v>
      </c>
      <c r="H30" s="19" t="s">
        <v>67</v>
      </c>
      <c r="J30" s="4" t="s">
        <v>16</v>
      </c>
      <c r="Q30" s="29"/>
      <c r="R30" s="30"/>
    </row>
    <row r="31" customFormat="1" ht="33.75" spans="1:18">
      <c r="A31" s="17">
        <f>IF(J31&lt;&gt;"",COUNTA(J$1:J31),"")</f>
        <v>23</v>
      </c>
      <c r="B31" s="18" t="s">
        <v>68</v>
      </c>
      <c r="C31" s="19" t="s">
        <v>69</v>
      </c>
      <c r="D31" s="20" t="s">
        <v>19</v>
      </c>
      <c r="E31" s="21">
        <v>2.4</v>
      </c>
      <c r="F31" s="19"/>
      <c r="G31" s="21"/>
      <c r="H31" s="19" t="s">
        <v>30</v>
      </c>
      <c r="J31" s="4" t="s">
        <v>16</v>
      </c>
      <c r="Q31" s="29"/>
      <c r="R31" s="30"/>
    </row>
    <row r="32" customFormat="1" ht="22.5" hidden="1" spans="1:18">
      <c r="A32" s="17">
        <f>IF(J32&lt;&gt;"",COUNTA(J$1:J32),"")</f>
        <v>24</v>
      </c>
      <c r="B32" s="18" t="s">
        <v>70</v>
      </c>
      <c r="C32" s="19" t="s">
        <v>71</v>
      </c>
      <c r="D32" s="20" t="s">
        <v>62</v>
      </c>
      <c r="E32" s="27">
        <v>0.0025855</v>
      </c>
      <c r="F32" s="19"/>
      <c r="G32" s="21"/>
      <c r="H32" s="19" t="s">
        <v>30</v>
      </c>
      <c r="J32" s="4" t="s">
        <v>16</v>
      </c>
      <c r="Q32" s="29"/>
      <c r="R32" s="30"/>
    </row>
    <row r="33" customFormat="1" ht="33.75" hidden="1" spans="1:18">
      <c r="A33" s="17">
        <f>IF(J33&lt;&gt;"",COUNTA(J$1:J33),"")</f>
        <v>25</v>
      </c>
      <c r="B33" s="18" t="s">
        <v>72</v>
      </c>
      <c r="C33" s="19" t="s">
        <v>73</v>
      </c>
      <c r="D33" s="20" t="s">
        <v>19</v>
      </c>
      <c r="E33" s="21">
        <v>6.46</v>
      </c>
      <c r="F33" s="19"/>
      <c r="G33" s="21"/>
      <c r="H33" s="19" t="s">
        <v>30</v>
      </c>
      <c r="J33" s="4" t="s">
        <v>16</v>
      </c>
      <c r="Q33" s="29"/>
      <c r="R33" s="30"/>
    </row>
    <row r="34" customFormat="1" ht="15" spans="1:18">
      <c r="A34" s="16" t="s">
        <v>74</v>
      </c>
      <c r="B34" s="16"/>
      <c r="C34" s="16"/>
      <c r="D34" s="16"/>
      <c r="E34" s="16"/>
      <c r="F34" s="16"/>
      <c r="G34" s="16"/>
      <c r="H34" s="16"/>
      <c r="Q34" s="29"/>
      <c r="R34" s="30" t="s">
        <v>74</v>
      </c>
    </row>
    <row r="35" customFormat="1" ht="22.5" spans="1:18">
      <c r="A35" s="17">
        <f>IF(J35&lt;&gt;"",COUNTA(J$1:J35),"")</f>
        <v>26</v>
      </c>
      <c r="B35" s="18" t="s">
        <v>75</v>
      </c>
      <c r="C35" s="19" t="s">
        <v>76</v>
      </c>
      <c r="D35" s="20" t="s">
        <v>19</v>
      </c>
      <c r="E35" s="21">
        <v>76.3</v>
      </c>
      <c r="F35" s="19"/>
      <c r="G35" s="21"/>
      <c r="H35" s="19" t="s">
        <v>77</v>
      </c>
      <c r="J35" s="4" t="s">
        <v>16</v>
      </c>
      <c r="Q35" s="29"/>
      <c r="R35" s="30"/>
    </row>
    <row r="36" customFormat="1" ht="22.5" spans="1:18">
      <c r="A36" s="17">
        <f>IF(J36&lt;&gt;"",COUNTA(J$1:J36),"")</f>
        <v>27</v>
      </c>
      <c r="B36" s="18" t="s">
        <v>78</v>
      </c>
      <c r="C36" s="19" t="s">
        <v>79</v>
      </c>
      <c r="D36" s="20" t="s">
        <v>19</v>
      </c>
      <c r="E36" s="21">
        <v>25.5</v>
      </c>
      <c r="F36" s="19"/>
      <c r="G36" s="21"/>
      <c r="H36" s="19">
        <v>25.5</v>
      </c>
      <c r="J36" s="4" t="s">
        <v>16</v>
      </c>
      <c r="Q36" s="29"/>
      <c r="R36" s="30"/>
    </row>
    <row r="37" customFormat="1" ht="45" hidden="1" spans="1:18">
      <c r="A37" s="17">
        <f>IF(J37&lt;&gt;"",COUNTA(J$1:J37),"")</f>
        <v>28</v>
      </c>
      <c r="B37" s="18" t="s">
        <v>80</v>
      </c>
      <c r="C37" s="19" t="s">
        <v>81</v>
      </c>
      <c r="D37" s="20" t="s">
        <v>19</v>
      </c>
      <c r="E37" s="23">
        <v>26.01</v>
      </c>
      <c r="F37" s="19"/>
      <c r="G37" s="21"/>
      <c r="H37" s="19" t="s">
        <v>30</v>
      </c>
      <c r="J37" s="4" t="s">
        <v>16</v>
      </c>
      <c r="Q37" s="29"/>
      <c r="R37" s="30"/>
    </row>
    <row r="38" customFormat="1" ht="22.5" spans="1:18">
      <c r="A38" s="17">
        <f>IF(J38&lt;&gt;"",COUNTA(J$1:J38),"")</f>
        <v>29</v>
      </c>
      <c r="B38" s="18" t="s">
        <v>82</v>
      </c>
      <c r="C38" s="19" t="s">
        <v>83</v>
      </c>
      <c r="D38" s="20" t="s">
        <v>19</v>
      </c>
      <c r="E38" s="21">
        <v>76.3</v>
      </c>
      <c r="F38" s="19"/>
      <c r="G38" s="21"/>
      <c r="H38" s="19" t="s">
        <v>84</v>
      </c>
      <c r="J38" s="4" t="s">
        <v>16</v>
      </c>
      <c r="Q38" s="29"/>
      <c r="R38" s="30"/>
    </row>
    <row r="39" customFormat="1" ht="15" hidden="1" spans="1:18">
      <c r="A39" s="17">
        <f>IF(J39&lt;&gt;"",COUNTA(J$1:J39),"")</f>
        <v>30</v>
      </c>
      <c r="B39" s="18" t="s">
        <v>85</v>
      </c>
      <c r="C39" s="19" t="s">
        <v>86</v>
      </c>
      <c r="D39" s="20" t="s">
        <v>23</v>
      </c>
      <c r="E39" s="26">
        <v>1.55652</v>
      </c>
      <c r="F39" s="19"/>
      <c r="G39" s="21"/>
      <c r="H39" s="19" t="s">
        <v>30</v>
      </c>
      <c r="J39" s="4" t="s">
        <v>16</v>
      </c>
      <c r="Q39" s="29"/>
      <c r="R39" s="30"/>
    </row>
    <row r="40" customFormat="1" ht="22.5" hidden="1" spans="1:18">
      <c r="A40" s="17">
        <f>IF(J40&lt;&gt;"",COUNTA(J$1:J40),"")</f>
        <v>31</v>
      </c>
      <c r="B40" s="18" t="s">
        <v>87</v>
      </c>
      <c r="C40" s="19" t="s">
        <v>88</v>
      </c>
      <c r="D40" s="20" t="s">
        <v>19</v>
      </c>
      <c r="E40" s="21">
        <v>76.3</v>
      </c>
      <c r="F40" s="19"/>
      <c r="G40" s="21"/>
      <c r="H40" s="19" t="s">
        <v>77</v>
      </c>
      <c r="J40" s="4" t="s">
        <v>16</v>
      </c>
      <c r="Q40" s="29"/>
      <c r="R40" s="30"/>
    </row>
    <row r="41" customFormat="1" ht="15" hidden="1" spans="1:18">
      <c r="A41" s="17">
        <f>IF(J41&lt;&gt;"",COUNTA(J$1:J41),"")</f>
        <v>32</v>
      </c>
      <c r="B41" s="18" t="s">
        <v>89</v>
      </c>
      <c r="C41" s="19" t="s">
        <v>86</v>
      </c>
      <c r="D41" s="20" t="s">
        <v>23</v>
      </c>
      <c r="E41" s="26">
        <v>2.33478</v>
      </c>
      <c r="F41" s="19"/>
      <c r="G41" s="21"/>
      <c r="H41" s="19" t="s">
        <v>30</v>
      </c>
      <c r="J41" s="4" t="s">
        <v>16</v>
      </c>
      <c r="Q41" s="29"/>
      <c r="R41" s="30"/>
    </row>
    <row r="42" customFormat="1" ht="22.5" spans="1:18">
      <c r="A42" s="17">
        <f>IF(J42&lt;&gt;"",COUNTA(J$1:J42),"")</f>
        <v>33</v>
      </c>
      <c r="B42" s="18" t="s">
        <v>90</v>
      </c>
      <c r="C42" s="19" t="s">
        <v>91</v>
      </c>
      <c r="D42" s="20" t="s">
        <v>19</v>
      </c>
      <c r="E42" s="21">
        <v>50.8</v>
      </c>
      <c r="F42" s="19"/>
      <c r="G42" s="21"/>
      <c r="H42" s="19">
        <v>50.8</v>
      </c>
      <c r="J42" s="4" t="s">
        <v>16</v>
      </c>
      <c r="Q42" s="29"/>
      <c r="R42" s="30"/>
    </row>
    <row r="43" customFormat="1" ht="15" hidden="1" spans="1:18">
      <c r="A43" s="17">
        <f>IF(J43&lt;&gt;"",COUNTA(J$1:J43),"")</f>
        <v>34</v>
      </c>
      <c r="B43" s="18" t="s">
        <v>92</v>
      </c>
      <c r="C43" s="19" t="s">
        <v>93</v>
      </c>
      <c r="D43" s="20" t="s">
        <v>19</v>
      </c>
      <c r="E43" s="22">
        <v>51.816</v>
      </c>
      <c r="F43" s="19"/>
      <c r="G43" s="21"/>
      <c r="H43" s="19" t="s">
        <v>30</v>
      </c>
      <c r="J43" s="4" t="s">
        <v>16</v>
      </c>
      <c r="Q43" s="29"/>
      <c r="R43" s="30"/>
    </row>
    <row r="44" customFormat="1" ht="22.5" hidden="1" spans="1:18">
      <c r="A44" s="17">
        <f>IF(J44&lt;&gt;"",COUNTA(J$1:J44),"")</f>
        <v>35</v>
      </c>
      <c r="B44" s="18" t="s">
        <v>94</v>
      </c>
      <c r="C44" s="19" t="s">
        <v>95</v>
      </c>
      <c r="D44" s="20" t="s">
        <v>62</v>
      </c>
      <c r="E44" s="28">
        <v>0.6096</v>
      </c>
      <c r="F44" s="19"/>
      <c r="G44" s="21"/>
      <c r="H44" s="19" t="s">
        <v>30</v>
      </c>
      <c r="J44" s="4" t="s">
        <v>16</v>
      </c>
      <c r="Q44" s="29"/>
      <c r="R44" s="30"/>
    </row>
    <row r="45" customFormat="1" ht="22.5" hidden="1" spans="1:18">
      <c r="A45" s="17">
        <f>IF(J45&lt;&gt;"",COUNTA(J$1:J45),"")</f>
        <v>36</v>
      </c>
      <c r="B45" s="18" t="s">
        <v>96</v>
      </c>
      <c r="C45" s="19" t="s">
        <v>64</v>
      </c>
      <c r="D45" s="20" t="s">
        <v>65</v>
      </c>
      <c r="E45" s="23">
        <v>7.62</v>
      </c>
      <c r="F45" s="19"/>
      <c r="G45" s="21" t="s">
        <v>66</v>
      </c>
      <c r="H45" s="19" t="s">
        <v>97</v>
      </c>
      <c r="J45" s="4" t="s">
        <v>16</v>
      </c>
      <c r="Q45" s="29"/>
      <c r="R45" s="30"/>
    </row>
    <row r="46" customFormat="1" ht="15" spans="1:18">
      <c r="A46" s="17">
        <f>IF(J46&lt;&gt;"",COUNTA(J$1:J46),"")</f>
        <v>37</v>
      </c>
      <c r="B46" s="18" t="s">
        <v>98</v>
      </c>
      <c r="C46" s="19" t="s">
        <v>99</v>
      </c>
      <c r="D46" s="20" t="s">
        <v>100</v>
      </c>
      <c r="E46" s="21">
        <v>46</v>
      </c>
      <c r="F46" s="19"/>
      <c r="G46" s="21"/>
      <c r="H46" s="19">
        <v>46</v>
      </c>
      <c r="J46" s="4" t="s">
        <v>16</v>
      </c>
      <c r="Q46" s="29"/>
      <c r="R46" s="30"/>
    </row>
    <row r="47" customFormat="1" ht="22.5" hidden="1" spans="1:18">
      <c r="A47" s="17">
        <f>IF(J47&lt;&gt;"",COUNTA(J$1:J47),"")</f>
        <v>38</v>
      </c>
      <c r="B47" s="18" t="s">
        <v>101</v>
      </c>
      <c r="C47" s="19" t="s">
        <v>102</v>
      </c>
      <c r="D47" s="20" t="s">
        <v>62</v>
      </c>
      <c r="E47" s="28">
        <v>0.0046</v>
      </c>
      <c r="F47" s="19"/>
      <c r="G47" s="21"/>
      <c r="H47" s="19" t="s">
        <v>30</v>
      </c>
      <c r="J47" s="4" t="s">
        <v>16</v>
      </c>
      <c r="Q47" s="29"/>
      <c r="R47" s="30"/>
    </row>
    <row r="48" customFormat="1" ht="15" hidden="1" spans="1:18">
      <c r="A48" s="17">
        <f>IF(J48&lt;&gt;"",COUNTA(J$1:J48),"")</f>
        <v>39</v>
      </c>
      <c r="B48" s="18" t="s">
        <v>103</v>
      </c>
      <c r="C48" s="19" t="s">
        <v>93</v>
      </c>
      <c r="D48" s="20" t="s">
        <v>19</v>
      </c>
      <c r="E48" s="22">
        <v>4.692</v>
      </c>
      <c r="F48" s="19"/>
      <c r="G48" s="21"/>
      <c r="H48" s="19" t="s">
        <v>30</v>
      </c>
      <c r="J48" s="4" t="s">
        <v>16</v>
      </c>
      <c r="Q48" s="29"/>
      <c r="R48" s="30"/>
    </row>
    <row r="49" customFormat="1" ht="22.5" hidden="1" spans="1:18">
      <c r="A49" s="17">
        <f>IF(J49&lt;&gt;"",COUNTA(J$1:J49),"")</f>
        <v>40</v>
      </c>
      <c r="B49" s="18" t="s">
        <v>104</v>
      </c>
      <c r="C49" s="19" t="s">
        <v>95</v>
      </c>
      <c r="D49" s="20" t="s">
        <v>62</v>
      </c>
      <c r="E49" s="28">
        <v>0.0184</v>
      </c>
      <c r="F49" s="19"/>
      <c r="G49" s="21"/>
      <c r="H49" s="19" t="s">
        <v>30</v>
      </c>
      <c r="J49" s="4" t="s">
        <v>16</v>
      </c>
      <c r="Q49" s="29"/>
      <c r="R49" s="30"/>
    </row>
    <row r="50" customFormat="1" ht="15" spans="1:18">
      <c r="A50" s="16" t="s">
        <v>105</v>
      </c>
      <c r="B50" s="16"/>
      <c r="C50" s="16"/>
      <c r="D50" s="16"/>
      <c r="E50" s="16"/>
      <c r="F50" s="16"/>
      <c r="G50" s="16"/>
      <c r="H50" s="16"/>
      <c r="Q50" s="29"/>
      <c r="R50" s="30" t="s">
        <v>105</v>
      </c>
    </row>
    <row r="51" customFormat="1" ht="22.5" spans="1:18">
      <c r="A51" s="17">
        <f>IF(J51&lt;&gt;"",COUNTA(J$1:J51),"")</f>
        <v>41</v>
      </c>
      <c r="B51" s="18" t="s">
        <v>106</v>
      </c>
      <c r="C51" s="19" t="s">
        <v>107</v>
      </c>
      <c r="D51" s="20" t="s">
        <v>23</v>
      </c>
      <c r="E51" s="21">
        <v>30</v>
      </c>
      <c r="F51" s="19"/>
      <c r="G51" s="21"/>
      <c r="H51" s="19" t="s">
        <v>108</v>
      </c>
      <c r="J51" s="4" t="s">
        <v>16</v>
      </c>
      <c r="Q51" s="29"/>
      <c r="R51" s="30"/>
    </row>
    <row r="52" customFormat="1" ht="22.5" spans="1:18">
      <c r="A52" s="17">
        <f>IF(J52&lt;&gt;"",COUNTA(J$1:J52),"")</f>
        <v>42</v>
      </c>
      <c r="B52" s="18" t="s">
        <v>109</v>
      </c>
      <c r="C52" s="19" t="s">
        <v>110</v>
      </c>
      <c r="D52" s="20" t="s">
        <v>23</v>
      </c>
      <c r="E52" s="21">
        <v>0.6</v>
      </c>
      <c r="F52" s="19"/>
      <c r="G52" s="21"/>
      <c r="H52" s="19" t="s">
        <v>111</v>
      </c>
      <c r="J52" s="4" t="s">
        <v>16</v>
      </c>
      <c r="Q52" s="29"/>
      <c r="R52" s="30"/>
    </row>
    <row r="53" customFormat="1" ht="15" spans="1:18">
      <c r="A53" s="16" t="s">
        <v>112</v>
      </c>
      <c r="B53" s="16"/>
      <c r="C53" s="16"/>
      <c r="D53" s="16"/>
      <c r="E53" s="16"/>
      <c r="F53" s="16"/>
      <c r="G53" s="16"/>
      <c r="H53" s="16"/>
      <c r="Q53" s="29"/>
      <c r="R53" s="30" t="s">
        <v>105</v>
      </c>
    </row>
    <row r="54" customFormat="1" ht="33.75" spans="1:18">
      <c r="A54" s="17">
        <f>IF(J54&lt;&gt;"",COUNTA(J$1:J54),"")</f>
        <v>43</v>
      </c>
      <c r="B54" s="18" t="s">
        <v>113</v>
      </c>
      <c r="C54" s="19" t="s">
        <v>114</v>
      </c>
      <c r="D54" s="20" t="s">
        <v>115</v>
      </c>
      <c r="E54" s="21">
        <v>6</v>
      </c>
      <c r="F54" s="19"/>
      <c r="G54" s="21"/>
      <c r="H54" s="19" t="s">
        <v>30</v>
      </c>
      <c r="J54" s="4" t="s">
        <v>16</v>
      </c>
      <c r="Q54" s="29"/>
      <c r="R54" s="30"/>
    </row>
    <row r="55" customFormat="1" ht="15" spans="1:18">
      <c r="A55" s="17">
        <f>IF(J55&lt;&gt;"",COUNTA(J$1:J55),"")</f>
        <v>44</v>
      </c>
      <c r="B55" s="18" t="s">
        <v>116</v>
      </c>
      <c r="C55" s="19" t="s">
        <v>117</v>
      </c>
      <c r="D55" s="20" t="s">
        <v>62</v>
      </c>
      <c r="E55" s="26">
        <v>0.01398</v>
      </c>
      <c r="F55" s="19"/>
      <c r="G55" s="21"/>
      <c r="H55" s="19" t="s">
        <v>118</v>
      </c>
      <c r="J55" s="4" t="s">
        <v>16</v>
      </c>
      <c r="Q55" s="29"/>
      <c r="R55" s="30"/>
    </row>
    <row r="56" customFormat="1" ht="33.75" hidden="1" spans="1:18">
      <c r="A56" s="17">
        <f>IF(J56&lt;&gt;"",COUNTA(J$1:J56),"")</f>
        <v>45</v>
      </c>
      <c r="B56" s="18" t="s">
        <v>119</v>
      </c>
      <c r="C56" s="19" t="s">
        <v>120</v>
      </c>
      <c r="D56" s="20" t="s">
        <v>15</v>
      </c>
      <c r="E56" s="21">
        <v>10</v>
      </c>
      <c r="F56" s="19"/>
      <c r="G56" s="21"/>
      <c r="H56" s="19">
        <v>10</v>
      </c>
      <c r="J56" s="4" t="s">
        <v>16</v>
      </c>
      <c r="Q56" s="29"/>
      <c r="R56" s="30"/>
    </row>
    <row r="57" customFormat="1" ht="22.5" hidden="1" spans="1:18">
      <c r="A57" s="17">
        <f>IF(J57&lt;&gt;"",COUNTA(J$1:J57),"")</f>
        <v>46</v>
      </c>
      <c r="B57" s="18" t="s">
        <v>121</v>
      </c>
      <c r="C57" s="19" t="s">
        <v>122</v>
      </c>
      <c r="D57" s="20" t="s">
        <v>62</v>
      </c>
      <c r="E57" s="26">
        <v>0.01464</v>
      </c>
      <c r="F57" s="19"/>
      <c r="G57" s="21"/>
      <c r="H57" s="19" t="s">
        <v>123</v>
      </c>
      <c r="J57" s="4" t="s">
        <v>16</v>
      </c>
      <c r="Q57" s="29"/>
      <c r="R57" s="30"/>
    </row>
    <row r="58" customFormat="1" ht="22.5" spans="1:18">
      <c r="A58" s="17">
        <f>IF(J58&lt;&gt;"",COUNTA(J$1:J58),"")</f>
        <v>47</v>
      </c>
      <c r="B58" s="18" t="s">
        <v>124</v>
      </c>
      <c r="C58" s="19" t="s">
        <v>125</v>
      </c>
      <c r="D58" s="20" t="s">
        <v>19</v>
      </c>
      <c r="E58" s="21">
        <v>0.96</v>
      </c>
      <c r="F58" s="19"/>
      <c r="G58" s="21"/>
      <c r="H58" s="19">
        <v>0.96</v>
      </c>
      <c r="J58" s="4" t="s">
        <v>16</v>
      </c>
      <c r="Q58" s="29"/>
      <c r="R58" s="30"/>
    </row>
    <row r="59" customFormat="1" ht="22.5" spans="1:18">
      <c r="A59" s="17">
        <f>IF(J59&lt;&gt;"",COUNTA(J$1:J59),"")</f>
        <v>48</v>
      </c>
      <c r="B59" s="18" t="s">
        <v>124</v>
      </c>
      <c r="C59" s="19" t="s">
        <v>126</v>
      </c>
      <c r="D59" s="20" t="s">
        <v>19</v>
      </c>
      <c r="E59" s="21">
        <v>0.96</v>
      </c>
      <c r="F59" s="19"/>
      <c r="G59" s="21"/>
      <c r="H59" s="19">
        <v>0.96</v>
      </c>
      <c r="J59" s="4" t="s">
        <v>16</v>
      </c>
      <c r="Q59" s="29"/>
      <c r="R59" s="30"/>
    </row>
    <row r="60" customFormat="1" ht="15" spans="1:18">
      <c r="A60" s="17">
        <f>IF(J60&lt;&gt;"",COUNTA(J$1:J60),"")</f>
        <v>49</v>
      </c>
      <c r="B60" s="18" t="s">
        <v>127</v>
      </c>
      <c r="C60" s="19" t="s">
        <v>128</v>
      </c>
      <c r="D60" s="20" t="s">
        <v>19</v>
      </c>
      <c r="E60" s="21">
        <v>1.5</v>
      </c>
      <c r="F60" s="19"/>
      <c r="G60" s="21"/>
      <c r="H60" s="19" t="s">
        <v>129</v>
      </c>
      <c r="J60" s="4" t="s">
        <v>16</v>
      </c>
      <c r="Q60" s="29"/>
      <c r="R60" s="30"/>
    </row>
    <row r="61" customFormat="1" ht="45" hidden="1" spans="1:18">
      <c r="A61" s="17">
        <f>IF(J61&lt;&gt;"",COUNTA(J$1:J61),"")</f>
        <v>50</v>
      </c>
      <c r="B61" s="18" t="s">
        <v>130</v>
      </c>
      <c r="C61" s="19" t="s">
        <v>131</v>
      </c>
      <c r="D61" s="20" t="s">
        <v>19</v>
      </c>
      <c r="E61" s="23">
        <v>1.83</v>
      </c>
      <c r="F61" s="19"/>
      <c r="G61" s="21"/>
      <c r="H61" s="19" t="s">
        <v>30</v>
      </c>
      <c r="J61" s="4" t="s">
        <v>16</v>
      </c>
      <c r="Q61" s="29"/>
      <c r="R61" s="30"/>
    </row>
    <row r="62" customFormat="1" ht="15" spans="1:18">
      <c r="A62" s="16" t="s">
        <v>132</v>
      </c>
      <c r="B62" s="16"/>
      <c r="C62" s="16"/>
      <c r="D62" s="16"/>
      <c r="E62" s="16"/>
      <c r="F62" s="16"/>
      <c r="G62" s="16"/>
      <c r="H62" s="16"/>
      <c r="Q62" s="29"/>
      <c r="R62" s="30" t="s">
        <v>132</v>
      </c>
    </row>
    <row r="63" customFormat="1" ht="15" spans="1:18">
      <c r="A63" s="16" t="s">
        <v>133</v>
      </c>
      <c r="B63" s="16"/>
      <c r="C63" s="16"/>
      <c r="D63" s="16"/>
      <c r="E63" s="16"/>
      <c r="F63" s="16"/>
      <c r="G63" s="16"/>
      <c r="H63" s="16"/>
      <c r="Q63" s="29"/>
      <c r="R63" s="30" t="s">
        <v>132</v>
      </c>
    </row>
    <row r="64" customFormat="1" ht="22.5" spans="1:18">
      <c r="A64" s="17">
        <f>IF(J64&lt;&gt;"",COUNTA(J$1:J64),"")</f>
        <v>51</v>
      </c>
      <c r="B64" s="18" t="s">
        <v>134</v>
      </c>
      <c r="C64" s="19" t="s">
        <v>135</v>
      </c>
      <c r="D64" s="20" t="s">
        <v>19</v>
      </c>
      <c r="E64" s="21">
        <f>325.88*0.3</f>
        <v>97.764</v>
      </c>
      <c r="F64" s="19"/>
      <c r="G64" s="21"/>
      <c r="H64" s="19" t="s">
        <v>136</v>
      </c>
      <c r="J64" s="4" t="s">
        <v>16</v>
      </c>
      <c r="Q64" s="29"/>
      <c r="R64" s="30"/>
    </row>
    <row r="65" customFormat="1" ht="33.75" spans="1:18">
      <c r="A65" s="17">
        <f>IF(J65&lt;&gt;"",COUNTA(J$1:J65),"")</f>
        <v>52</v>
      </c>
      <c r="B65" s="18" t="s">
        <v>137</v>
      </c>
      <c r="C65" s="19" t="s">
        <v>138</v>
      </c>
      <c r="D65" s="20" t="s">
        <v>19</v>
      </c>
      <c r="E65" s="21">
        <f>325.88*0.3</f>
        <v>97.764</v>
      </c>
      <c r="F65" s="19"/>
      <c r="G65" s="21"/>
      <c r="H65" s="19" t="s">
        <v>139</v>
      </c>
      <c r="J65" s="4" t="s">
        <v>16</v>
      </c>
      <c r="Q65" s="29"/>
      <c r="R65" s="30"/>
    </row>
    <row r="66" customFormat="1" ht="15" spans="1:18">
      <c r="A66" s="16" t="s">
        <v>133</v>
      </c>
      <c r="B66" s="16"/>
      <c r="C66" s="16"/>
      <c r="D66" s="16"/>
      <c r="E66" s="16"/>
      <c r="F66" s="16"/>
      <c r="G66" s="16"/>
      <c r="H66" s="16"/>
      <c r="Q66" s="29"/>
      <c r="R66" s="30" t="s">
        <v>132</v>
      </c>
    </row>
    <row r="67" customFormat="1" ht="45" spans="1:18">
      <c r="A67" s="17">
        <f>IF(J67&lt;&gt;"",COUNTA(J$1:J67),"")</f>
        <v>53</v>
      </c>
      <c r="B67" s="18" t="s">
        <v>140</v>
      </c>
      <c r="C67" s="19" t="s">
        <v>141</v>
      </c>
      <c r="D67" s="20" t="s">
        <v>19</v>
      </c>
      <c r="E67" s="23">
        <v>325.88</v>
      </c>
      <c r="F67" s="19"/>
      <c r="G67" s="21"/>
      <c r="H67" s="19"/>
      <c r="J67" s="4" t="s">
        <v>16</v>
      </c>
      <c r="Q67" s="29"/>
      <c r="R67" s="30"/>
    </row>
    <row r="68" customFormat="1" ht="45" spans="1:18">
      <c r="A68" s="17"/>
      <c r="B68" s="18"/>
      <c r="C68" s="19" t="s">
        <v>142</v>
      </c>
      <c r="D68" s="20" t="s">
        <v>19</v>
      </c>
      <c r="E68" s="23">
        <v>241.4</v>
      </c>
      <c r="F68" s="19"/>
      <c r="G68" s="21"/>
      <c r="H68" s="19"/>
      <c r="J68" s="4"/>
      <c r="Q68" s="29"/>
      <c r="R68" s="30"/>
    </row>
    <row r="69" customFormat="1" ht="15" spans="1:18">
      <c r="A69" s="16" t="s">
        <v>143</v>
      </c>
      <c r="B69" s="16"/>
      <c r="C69" s="16"/>
      <c r="D69" s="16"/>
      <c r="E69" s="16"/>
      <c r="F69" s="16"/>
      <c r="G69" s="16"/>
      <c r="H69" s="16"/>
      <c r="Q69" s="29"/>
      <c r="R69" s="30" t="s">
        <v>132</v>
      </c>
    </row>
    <row r="70" customFormat="1" ht="44.4" customHeight="1" spans="1:18">
      <c r="A70" s="17">
        <f>IF(J70&lt;&gt;"",COUNTA(J$1:J70),"")</f>
        <v>54</v>
      </c>
      <c r="B70" s="18" t="s">
        <v>144</v>
      </c>
      <c r="C70" s="31" t="s">
        <v>145</v>
      </c>
      <c r="D70" s="20" t="s">
        <v>19</v>
      </c>
      <c r="E70" s="23">
        <f>(((0.8+1.18)+(1.14+0.9))*2)*1.8*2</f>
        <v>28.944</v>
      </c>
      <c r="F70" s="19"/>
      <c r="G70" s="21"/>
      <c r="H70" s="31" t="s">
        <v>146</v>
      </c>
      <c r="J70" s="4" t="s">
        <v>16</v>
      </c>
      <c r="Q70" s="29"/>
      <c r="R70" s="30"/>
    </row>
    <row r="71" customFormat="1" ht="25.2" customHeight="1" spans="1:18">
      <c r="A71" s="17" t="str">
        <f>IF(J71&lt;&gt;"",COUNTA(J$1:J71),"")</f>
        <v/>
      </c>
      <c r="B71" s="18" t="s">
        <v>144</v>
      </c>
      <c r="C71" s="32" t="s">
        <v>147</v>
      </c>
      <c r="D71" s="20" t="s">
        <v>19</v>
      </c>
      <c r="E71" s="23">
        <f>((1.85*0.7)*2)*2.44*2</f>
        <v>12.6392</v>
      </c>
      <c r="F71" s="19"/>
      <c r="G71" s="21"/>
      <c r="H71" s="31" t="s">
        <v>148</v>
      </c>
      <c r="J71" s="4"/>
      <c r="Q71" s="29"/>
      <c r="R71" s="30"/>
    </row>
    <row r="72" customFormat="1" ht="56.25" spans="1:18">
      <c r="A72" s="17">
        <f>IF(J72&lt;&gt;"",COUNTA(J$1:J72),"")</f>
        <v>55</v>
      </c>
      <c r="B72" s="18" t="s">
        <v>149</v>
      </c>
      <c r="C72" s="19" t="s">
        <v>150</v>
      </c>
      <c r="D72" s="20" t="s">
        <v>19</v>
      </c>
      <c r="E72" s="23">
        <f>((1.85*0.7)*2)*2.44*2+(((0.8+1.18)+(1.14+0.9))*2)*1.8*2</f>
        <v>41.5832</v>
      </c>
      <c r="F72" s="19"/>
      <c r="G72" s="21"/>
      <c r="H72" s="31" t="s">
        <v>151</v>
      </c>
      <c r="J72" s="4" t="s">
        <v>16</v>
      </c>
      <c r="Q72" s="29"/>
      <c r="R72" s="30"/>
    </row>
    <row r="73" customFormat="1" ht="22.5" spans="1:18">
      <c r="A73" s="17">
        <f>IF(J73&lt;&gt;"",COUNTA(J$1:J73),"")</f>
        <v>56</v>
      </c>
      <c r="B73" s="18" t="s">
        <v>152</v>
      </c>
      <c r="C73" s="19" t="s">
        <v>153</v>
      </c>
      <c r="D73" s="20" t="s">
        <v>19</v>
      </c>
      <c r="E73" s="23">
        <f>(((0.8+1.18)+(1.14+0.9))*2)*0.64*2</f>
        <v>10.2912</v>
      </c>
      <c r="F73" s="19"/>
      <c r="G73" s="21"/>
      <c r="H73" s="31" t="s">
        <v>154</v>
      </c>
      <c r="J73" s="4" t="s">
        <v>16</v>
      </c>
      <c r="Q73" s="29"/>
      <c r="R73" s="30"/>
    </row>
    <row r="74" customFormat="1" ht="33.75" spans="1:18">
      <c r="A74" s="17">
        <f>IF(J74&lt;&gt;"",COUNTA(J$1:J74),"")</f>
        <v>57</v>
      </c>
      <c r="B74" s="18" t="s">
        <v>152</v>
      </c>
      <c r="C74" s="19" t="s">
        <v>155</v>
      </c>
      <c r="D74" s="20" t="s">
        <v>19</v>
      </c>
      <c r="E74" s="21">
        <v>7.5</v>
      </c>
      <c r="F74" s="19"/>
      <c r="G74" s="21"/>
      <c r="H74" s="31"/>
      <c r="J74" s="4" t="s">
        <v>16</v>
      </c>
      <c r="Q74" s="29"/>
      <c r="R74" s="30"/>
    </row>
    <row r="75" customFormat="1" ht="22.5" spans="1:18">
      <c r="A75" s="17">
        <f>IF(J75&lt;&gt;"",COUNTA(J$1:J75),"")</f>
        <v>58</v>
      </c>
      <c r="B75" s="18" t="s">
        <v>156</v>
      </c>
      <c r="C75" s="19" t="s">
        <v>157</v>
      </c>
      <c r="D75" s="20" t="s">
        <v>19</v>
      </c>
      <c r="E75" s="21">
        <v>3.611</v>
      </c>
      <c r="F75" s="19"/>
      <c r="G75" s="21"/>
      <c r="H75" s="19" t="s">
        <v>158</v>
      </c>
      <c r="J75" s="4" t="s">
        <v>16</v>
      </c>
      <c r="Q75" s="29"/>
      <c r="R75" s="30"/>
    </row>
    <row r="76" customFormat="1" ht="15" spans="1:18">
      <c r="A76" s="15" t="s">
        <v>159</v>
      </c>
      <c r="B76" s="15"/>
      <c r="C76" s="15"/>
      <c r="D76" s="15"/>
      <c r="E76" s="15"/>
      <c r="F76" s="15"/>
      <c r="G76" s="15"/>
      <c r="H76" s="15"/>
      <c r="Q76" s="29" t="s">
        <v>159</v>
      </c>
      <c r="R76" s="30"/>
    </row>
    <row r="77" customFormat="1" ht="15" spans="1:18">
      <c r="A77" s="16" t="s">
        <v>160</v>
      </c>
      <c r="B77" s="16"/>
      <c r="C77" s="16"/>
      <c r="D77" s="16"/>
      <c r="E77" s="16"/>
      <c r="F77" s="16"/>
      <c r="G77" s="16"/>
      <c r="H77" s="16"/>
      <c r="Q77" s="29"/>
      <c r="R77" s="30" t="s">
        <v>160</v>
      </c>
    </row>
    <row r="78" customFormat="1" ht="15" spans="1:18">
      <c r="A78" s="17">
        <f>IF(J78&lt;&gt;"",COUNTA(J$1:J78),"")</f>
        <v>59</v>
      </c>
      <c r="B78" s="18" t="s">
        <v>161</v>
      </c>
      <c r="C78" s="19" t="s">
        <v>162</v>
      </c>
      <c r="D78" s="20" t="s">
        <v>15</v>
      </c>
      <c r="E78" s="21">
        <v>12</v>
      </c>
      <c r="F78" s="19"/>
      <c r="G78" s="21"/>
      <c r="H78" s="19">
        <v>12</v>
      </c>
      <c r="J78" s="4" t="s">
        <v>16</v>
      </c>
      <c r="Q78" s="29"/>
      <c r="R78" s="30"/>
    </row>
    <row r="79" customFormat="1" ht="15" spans="1:18">
      <c r="A79" s="17">
        <f>IF(J79&lt;&gt;"",COUNTA(J$1:J79),"")</f>
        <v>60</v>
      </c>
      <c r="B79" s="18" t="s">
        <v>163</v>
      </c>
      <c r="C79" s="19" t="s">
        <v>164</v>
      </c>
      <c r="D79" s="20" t="s">
        <v>100</v>
      </c>
      <c r="E79" s="21">
        <v>120</v>
      </c>
      <c r="F79" s="19"/>
      <c r="G79" s="21"/>
      <c r="H79" s="19">
        <v>120</v>
      </c>
      <c r="J79" s="4" t="s">
        <v>16</v>
      </c>
      <c r="Q79" s="29"/>
      <c r="R79" s="30"/>
    </row>
    <row r="80" customFormat="1" ht="22.5" hidden="1" spans="1:18">
      <c r="A80" s="17">
        <f>IF(J80&lt;&gt;"",COUNTA(J$1:J80),"")</f>
        <v>61</v>
      </c>
      <c r="B80" s="18" t="s">
        <v>165</v>
      </c>
      <c r="C80" s="19" t="s">
        <v>166</v>
      </c>
      <c r="D80" s="20" t="s">
        <v>15</v>
      </c>
      <c r="E80" s="24">
        <v>1</v>
      </c>
      <c r="F80" s="19"/>
      <c r="G80" s="21"/>
      <c r="H80" s="19" t="s">
        <v>30</v>
      </c>
      <c r="J80" s="4" t="s">
        <v>16</v>
      </c>
      <c r="Q80" s="29"/>
      <c r="R80" s="30"/>
    </row>
    <row r="81" customFormat="1" ht="22.5" spans="1:18">
      <c r="A81" s="17">
        <f>IF(J81&lt;&gt;"",COUNTA(J$1:J81),"")</f>
        <v>62</v>
      </c>
      <c r="B81" s="18" t="s">
        <v>167</v>
      </c>
      <c r="C81" s="19" t="s">
        <v>168</v>
      </c>
      <c r="D81" s="20" t="s">
        <v>15</v>
      </c>
      <c r="E81" s="24">
        <v>1</v>
      </c>
      <c r="F81" s="19"/>
      <c r="G81" s="21"/>
      <c r="H81" s="19" t="s">
        <v>30</v>
      </c>
      <c r="J81" s="4" t="s">
        <v>16</v>
      </c>
      <c r="Q81" s="29"/>
      <c r="R81" s="30"/>
    </row>
    <row r="82" customFormat="1" ht="15" hidden="1" spans="1:18">
      <c r="A82" s="17">
        <f>IF(J82&lt;&gt;"",COUNTA(J$1:J82),"")</f>
        <v>63</v>
      </c>
      <c r="B82" s="18" t="s">
        <v>169</v>
      </c>
      <c r="C82" s="19" t="s">
        <v>170</v>
      </c>
      <c r="D82" s="20" t="s">
        <v>15</v>
      </c>
      <c r="E82" s="24">
        <v>4</v>
      </c>
      <c r="F82" s="19"/>
      <c r="G82" s="21"/>
      <c r="H82" s="19" t="s">
        <v>30</v>
      </c>
      <c r="J82" s="4" t="s">
        <v>16</v>
      </c>
      <c r="Q82" s="29"/>
      <c r="R82" s="30"/>
    </row>
    <row r="83" customFormat="1" ht="22.5" spans="1:18">
      <c r="A83" s="17">
        <f>IF(J83&lt;&gt;"",COUNTA(J$1:J83),"")</f>
        <v>64</v>
      </c>
      <c r="B83" s="18" t="s">
        <v>171</v>
      </c>
      <c r="C83" s="19" t="s">
        <v>172</v>
      </c>
      <c r="D83" s="20" t="s">
        <v>15</v>
      </c>
      <c r="E83" s="24">
        <v>3</v>
      </c>
      <c r="F83" s="19"/>
      <c r="G83" s="21"/>
      <c r="H83" s="19" t="s">
        <v>30</v>
      </c>
      <c r="J83" s="4" t="s">
        <v>16</v>
      </c>
      <c r="Q83" s="29"/>
      <c r="R83" s="30"/>
    </row>
    <row r="84" customFormat="1" ht="22.5" spans="1:18">
      <c r="A84" s="17">
        <f>IF(J84&lt;&gt;"",COUNTA(J$1:J84),"")</f>
        <v>65</v>
      </c>
      <c r="B84" s="18" t="s">
        <v>173</v>
      </c>
      <c r="C84" s="19" t="s">
        <v>174</v>
      </c>
      <c r="D84" s="20" t="s">
        <v>15</v>
      </c>
      <c r="E84" s="24">
        <v>1</v>
      </c>
      <c r="F84" s="19"/>
      <c r="G84" s="21"/>
      <c r="H84" s="19" t="s">
        <v>30</v>
      </c>
      <c r="J84" s="4" t="s">
        <v>16</v>
      </c>
      <c r="Q84" s="29"/>
      <c r="R84" s="30"/>
    </row>
    <row r="85" customFormat="1" ht="22.5" spans="1:18">
      <c r="A85" s="17"/>
      <c r="B85" s="18"/>
      <c r="C85" s="19" t="s">
        <v>175</v>
      </c>
      <c r="D85" s="20" t="s">
        <v>100</v>
      </c>
      <c r="E85" s="24">
        <v>120</v>
      </c>
      <c r="F85" s="19"/>
      <c r="G85" s="21"/>
      <c r="H85" s="19"/>
      <c r="J85" s="4"/>
      <c r="Q85" s="29"/>
      <c r="R85" s="30"/>
    </row>
    <row r="86" customFormat="1" ht="22.5" spans="1:18">
      <c r="A86" s="17">
        <f>IF(J86&lt;&gt;"",COUNTA(J$1:J86),"")</f>
        <v>66</v>
      </c>
      <c r="B86" s="18" t="s">
        <v>176</v>
      </c>
      <c r="C86" s="19" t="s">
        <v>177</v>
      </c>
      <c r="D86" s="20" t="s">
        <v>23</v>
      </c>
      <c r="E86" s="22">
        <f>120*0.05*0.05</f>
        <v>0.3</v>
      </c>
      <c r="F86" s="19"/>
      <c r="G86" s="21"/>
      <c r="H86" s="19" t="s">
        <v>178</v>
      </c>
      <c r="J86" s="4" t="s">
        <v>16</v>
      </c>
      <c r="Q86" s="29"/>
      <c r="R86" s="30"/>
    </row>
    <row r="87" customFormat="1" ht="15" hidden="1" spans="1:18">
      <c r="A87" s="17">
        <f>IF(J87&lt;&gt;"",COUNTA(J$1:J87),"")</f>
        <v>67</v>
      </c>
      <c r="B87" s="18" t="s">
        <v>179</v>
      </c>
      <c r="C87" s="19" t="s">
        <v>180</v>
      </c>
      <c r="D87" s="20" t="s">
        <v>23</v>
      </c>
      <c r="E87" s="22">
        <v>0.494</v>
      </c>
      <c r="F87" s="19"/>
      <c r="G87" s="21"/>
      <c r="H87" s="19" t="s">
        <v>30</v>
      </c>
      <c r="J87" s="4" t="s">
        <v>16</v>
      </c>
      <c r="Q87" s="29"/>
      <c r="R87" s="30"/>
    </row>
    <row r="88" customFormat="1" ht="33.75" spans="1:18">
      <c r="A88" s="17">
        <f>IF(J88&lt;&gt;"",COUNTA(J$1:J88),"")</f>
        <v>68</v>
      </c>
      <c r="B88" s="18" t="s">
        <v>181</v>
      </c>
      <c r="C88" s="19" t="s">
        <v>182</v>
      </c>
      <c r="D88" s="20" t="s">
        <v>100</v>
      </c>
      <c r="E88" s="21">
        <v>190</v>
      </c>
      <c r="F88" s="19"/>
      <c r="G88" s="21"/>
      <c r="H88" s="19">
        <v>190</v>
      </c>
      <c r="J88" s="4" t="s">
        <v>16</v>
      </c>
      <c r="Q88" s="29"/>
      <c r="R88" s="30"/>
    </row>
    <row r="89" customFormat="1" ht="45" spans="1:18">
      <c r="A89" s="17">
        <f>IF(J89&lt;&gt;"",COUNTA(J$1:J89),"")</f>
        <v>69</v>
      </c>
      <c r="B89" s="18" t="s">
        <v>183</v>
      </c>
      <c r="C89" s="19" t="s">
        <v>184</v>
      </c>
      <c r="D89" s="20" t="s">
        <v>100</v>
      </c>
      <c r="E89" s="21">
        <v>190</v>
      </c>
      <c r="F89" s="19"/>
      <c r="G89" s="21"/>
      <c r="H89" s="19" t="s">
        <v>30</v>
      </c>
      <c r="J89" s="4" t="s">
        <v>16</v>
      </c>
      <c r="Q89" s="29"/>
      <c r="R89" s="30"/>
    </row>
    <row r="90" customFormat="1" ht="45" spans="1:18">
      <c r="A90" s="17">
        <f>IF(J90&lt;&gt;"",COUNTA(J$1:J90),"")</f>
        <v>70</v>
      </c>
      <c r="B90" s="18" t="s">
        <v>183</v>
      </c>
      <c r="C90" s="19" t="s">
        <v>185</v>
      </c>
      <c r="D90" s="20" t="s">
        <v>100</v>
      </c>
      <c r="E90" s="21">
        <v>50</v>
      </c>
      <c r="F90" s="19"/>
      <c r="G90" s="21"/>
      <c r="H90" s="19" t="s">
        <v>186</v>
      </c>
      <c r="J90" s="4" t="s">
        <v>16</v>
      </c>
      <c r="Q90" s="29"/>
      <c r="R90" s="30"/>
    </row>
    <row r="91" customFormat="1" ht="22.5" hidden="1" spans="1:18">
      <c r="A91" s="17">
        <f>IF(J91&lt;&gt;"",COUNTA(J$1:J91),"")</f>
        <v>71</v>
      </c>
      <c r="B91" s="18" t="s">
        <v>187</v>
      </c>
      <c r="C91" s="19" t="s">
        <v>188</v>
      </c>
      <c r="D91" s="20" t="s">
        <v>100</v>
      </c>
      <c r="E91" s="24">
        <v>190</v>
      </c>
      <c r="F91" s="19"/>
      <c r="G91" s="21"/>
      <c r="H91" s="19" t="s">
        <v>30</v>
      </c>
      <c r="J91" s="4" t="s">
        <v>16</v>
      </c>
      <c r="Q91" s="29"/>
      <c r="R91" s="30"/>
    </row>
    <row r="92" customFormat="1" ht="22.5" hidden="1" spans="1:18">
      <c r="A92" s="17">
        <f>IF(J92&lt;&gt;"",COUNTA(J$1:J92),"")</f>
        <v>72</v>
      </c>
      <c r="B92" s="18" t="s">
        <v>189</v>
      </c>
      <c r="C92" s="19" t="s">
        <v>190</v>
      </c>
      <c r="D92" s="20" t="s">
        <v>15</v>
      </c>
      <c r="E92" s="21">
        <v>9</v>
      </c>
      <c r="F92" s="19"/>
      <c r="G92" s="21"/>
      <c r="H92" s="19" t="s">
        <v>30</v>
      </c>
      <c r="J92" s="4" t="s">
        <v>16</v>
      </c>
      <c r="Q92" s="29"/>
      <c r="R92" s="30"/>
    </row>
    <row r="93" customFormat="1" ht="22.5" spans="1:18">
      <c r="A93" s="17">
        <f>IF(J93&lt;&gt;"",COUNTA(J$1:J93),"")</f>
        <v>73</v>
      </c>
      <c r="B93" s="18" t="s">
        <v>191</v>
      </c>
      <c r="C93" s="19" t="s">
        <v>192</v>
      </c>
      <c r="D93" s="20" t="s">
        <v>100</v>
      </c>
      <c r="E93" s="21">
        <v>190</v>
      </c>
      <c r="F93" s="19"/>
      <c r="G93" s="21"/>
      <c r="H93" s="19">
        <v>190</v>
      </c>
      <c r="J93" s="4" t="s">
        <v>16</v>
      </c>
      <c r="Q93" s="29"/>
      <c r="R93" s="30"/>
    </row>
    <row r="94" customFormat="1" ht="22.5" spans="1:18">
      <c r="A94" s="17">
        <f>IF(J94&lt;&gt;"",COUNTA(J$1:J98),"")</f>
        <v>78</v>
      </c>
      <c r="B94" s="18" t="s">
        <v>193</v>
      </c>
      <c r="C94" s="19" t="s">
        <v>194</v>
      </c>
      <c r="D94" s="20" t="s">
        <v>100</v>
      </c>
      <c r="E94" s="21">
        <v>50</v>
      </c>
      <c r="F94" s="19"/>
      <c r="G94" s="21"/>
      <c r="H94" s="19">
        <v>50</v>
      </c>
      <c r="J94" s="4" t="s">
        <v>16</v>
      </c>
      <c r="Q94" s="29"/>
      <c r="R94" s="30"/>
    </row>
    <row r="95" customFormat="1" ht="22.5" spans="1:18">
      <c r="A95" s="17">
        <f>IF(J95&lt;&gt;"",COUNTA(J$1:J95),"")</f>
        <v>75</v>
      </c>
      <c r="B95" s="18" t="s">
        <v>195</v>
      </c>
      <c r="C95" s="19" t="s">
        <v>196</v>
      </c>
      <c r="D95" s="20" t="s">
        <v>15</v>
      </c>
      <c r="E95" s="24">
        <v>9</v>
      </c>
      <c r="F95" s="19"/>
      <c r="G95" s="21"/>
      <c r="H95" s="19" t="s">
        <v>30</v>
      </c>
      <c r="J95" s="4" t="s">
        <v>16</v>
      </c>
      <c r="Q95" s="29"/>
      <c r="R95" s="30"/>
    </row>
    <row r="96" customFormat="1" ht="22.5" hidden="1" spans="1:18">
      <c r="A96" s="17">
        <f>IF(J96&lt;&gt;"",COUNTA(J$1:J96),"")</f>
        <v>76</v>
      </c>
      <c r="B96" s="18" t="s">
        <v>197</v>
      </c>
      <c r="C96" s="19" t="s">
        <v>198</v>
      </c>
      <c r="D96" s="20" t="s">
        <v>15</v>
      </c>
      <c r="E96" s="21">
        <v>2</v>
      </c>
      <c r="F96" s="19"/>
      <c r="G96" s="21"/>
      <c r="H96" s="19">
        <v>2</v>
      </c>
      <c r="J96" s="4" t="s">
        <v>16</v>
      </c>
      <c r="Q96" s="29"/>
      <c r="R96" s="30"/>
    </row>
    <row r="97" customFormat="1" ht="15" spans="1:18">
      <c r="A97" s="17">
        <f>IF(J97&lt;&gt;"",COUNTA(J$1:J97),"")</f>
        <v>77</v>
      </c>
      <c r="B97" s="18" t="s">
        <v>199</v>
      </c>
      <c r="C97" s="19" t="s">
        <v>200</v>
      </c>
      <c r="D97" s="20" t="s">
        <v>15</v>
      </c>
      <c r="E97" s="21">
        <v>2</v>
      </c>
      <c r="F97" s="19"/>
      <c r="G97" s="21"/>
      <c r="H97" s="19">
        <v>2</v>
      </c>
      <c r="J97" s="4" t="s">
        <v>16</v>
      </c>
      <c r="Q97" s="29"/>
      <c r="R97" s="30"/>
    </row>
    <row r="98" customFormat="1" ht="15" spans="1:18">
      <c r="A98" s="17">
        <f>IF(J98&lt;&gt;"",COUNTA(J$1:J98),"")</f>
        <v>78</v>
      </c>
      <c r="B98" s="18" t="s">
        <v>201</v>
      </c>
      <c r="C98" s="19" t="s">
        <v>202</v>
      </c>
      <c r="D98" s="20" t="s">
        <v>15</v>
      </c>
      <c r="E98" s="24">
        <v>31</v>
      </c>
      <c r="F98" s="19"/>
      <c r="G98" s="21"/>
      <c r="H98" s="19" t="s">
        <v>30</v>
      </c>
      <c r="J98" s="4" t="s">
        <v>16</v>
      </c>
      <c r="Q98" s="29"/>
      <c r="R98" s="30"/>
    </row>
    <row r="99" customFormat="1" ht="15" spans="1:18">
      <c r="A99" s="17">
        <f>IF(J99&lt;&gt;"",COUNTA(J$1:J99),"")</f>
        <v>79</v>
      </c>
      <c r="B99" s="18" t="s">
        <v>203</v>
      </c>
      <c r="C99" s="19" t="s">
        <v>204</v>
      </c>
      <c r="D99" s="20" t="s">
        <v>15</v>
      </c>
      <c r="E99" s="21">
        <v>12</v>
      </c>
      <c r="F99" s="19"/>
      <c r="G99" s="21"/>
      <c r="H99" s="19">
        <v>12</v>
      </c>
      <c r="J99" s="4" t="s">
        <v>16</v>
      </c>
      <c r="Q99" s="29"/>
      <c r="R99" s="30"/>
    </row>
    <row r="100" customFormat="1" ht="33.75" spans="1:18">
      <c r="A100" s="17">
        <f>IF(J100&lt;&gt;"",COUNTA(J$1:J100),"")</f>
        <v>80</v>
      </c>
      <c r="B100" s="18" t="s">
        <v>205</v>
      </c>
      <c r="C100" s="19" t="s">
        <v>206</v>
      </c>
      <c r="D100" s="20" t="s">
        <v>15</v>
      </c>
      <c r="E100" s="21">
        <v>12</v>
      </c>
      <c r="F100" s="19"/>
      <c r="G100" s="21"/>
      <c r="H100" s="19" t="s">
        <v>30</v>
      </c>
      <c r="J100" s="4" t="s">
        <v>16</v>
      </c>
      <c r="Q100" s="29"/>
      <c r="R100" s="30"/>
    </row>
    <row r="101" customFormat="1" ht="33.75" hidden="1" spans="1:18">
      <c r="A101" s="17">
        <f>IF(J101&lt;&gt;"",COUNTA(J$1:J101),"")</f>
        <v>81</v>
      </c>
      <c r="B101" s="18" t="s">
        <v>207</v>
      </c>
      <c r="C101" s="19" t="s">
        <v>206</v>
      </c>
      <c r="D101" s="20" t="s">
        <v>15</v>
      </c>
      <c r="E101" s="24">
        <v>12</v>
      </c>
      <c r="F101" s="19"/>
      <c r="G101" s="21"/>
      <c r="H101" s="19" t="s">
        <v>30</v>
      </c>
      <c r="J101" s="4" t="s">
        <v>16</v>
      </c>
      <c r="Q101" s="29"/>
      <c r="R101" s="30"/>
    </row>
    <row r="102" customFormat="1" ht="15" spans="1:18">
      <c r="A102" s="15" t="s">
        <v>208</v>
      </c>
      <c r="B102" s="15"/>
      <c r="C102" s="15"/>
      <c r="D102" s="15"/>
      <c r="E102" s="15"/>
      <c r="F102" s="15"/>
      <c r="G102" s="15"/>
      <c r="H102" s="15"/>
      <c r="Q102" s="29" t="s">
        <v>208</v>
      </c>
      <c r="R102" s="30"/>
    </row>
    <row r="103" customFormat="1" ht="22.5" spans="1:18">
      <c r="A103" s="17">
        <f>IF(J103&lt;&gt;"",COUNTA(J$1:J103),"")</f>
        <v>82</v>
      </c>
      <c r="B103" s="18" t="s">
        <v>209</v>
      </c>
      <c r="C103" s="19" t="s">
        <v>210</v>
      </c>
      <c r="D103" s="20" t="s">
        <v>100</v>
      </c>
      <c r="E103" s="21">
        <v>10</v>
      </c>
      <c r="F103" s="19"/>
      <c r="G103" s="21"/>
      <c r="H103" s="19">
        <v>10</v>
      </c>
      <c r="J103" s="4" t="s">
        <v>16</v>
      </c>
      <c r="Q103" s="29"/>
      <c r="R103" s="30"/>
    </row>
    <row r="104" customFormat="1" ht="22.5" spans="1:18">
      <c r="A104" s="17">
        <f>IF(J104&lt;&gt;"",COUNTA(J$1:J104),"")</f>
        <v>83</v>
      </c>
      <c r="B104" s="18" t="s">
        <v>211</v>
      </c>
      <c r="C104" s="19" t="s">
        <v>212</v>
      </c>
      <c r="D104" s="20" t="s">
        <v>100</v>
      </c>
      <c r="E104" s="21">
        <v>10</v>
      </c>
      <c r="F104" s="19"/>
      <c r="G104" s="21"/>
      <c r="H104" s="19">
        <v>10</v>
      </c>
      <c r="J104" s="4" t="s">
        <v>16</v>
      </c>
      <c r="Q104" s="29"/>
      <c r="R104" s="30"/>
    </row>
    <row r="105" customFormat="1" ht="22.5" hidden="1" spans="1:18">
      <c r="A105" s="17">
        <f>IF(J105&lt;&gt;"",COUNTA(J$1:J105),"")</f>
        <v>84</v>
      </c>
      <c r="B105" s="18" t="s">
        <v>213</v>
      </c>
      <c r="C105" s="19" t="s">
        <v>214</v>
      </c>
      <c r="D105" s="20" t="s">
        <v>100</v>
      </c>
      <c r="E105" s="23">
        <v>9.98</v>
      </c>
      <c r="F105" s="19"/>
      <c r="G105" s="21"/>
      <c r="H105" s="19" t="s">
        <v>30</v>
      </c>
      <c r="J105" s="4" t="s">
        <v>16</v>
      </c>
      <c r="Q105" s="29"/>
      <c r="R105" s="30"/>
    </row>
    <row r="106" customFormat="1" ht="22.5" spans="1:18">
      <c r="A106" s="17">
        <f>IF(J106&lt;&gt;"",COUNTA(J$1:J106),"")</f>
        <v>85</v>
      </c>
      <c r="B106" s="18" t="s">
        <v>215</v>
      </c>
      <c r="C106" s="19" t="s">
        <v>216</v>
      </c>
      <c r="D106" s="20" t="s">
        <v>15</v>
      </c>
      <c r="E106" s="24">
        <v>2</v>
      </c>
      <c r="F106" s="19"/>
      <c r="G106" s="21"/>
      <c r="H106" s="19" t="s">
        <v>30</v>
      </c>
      <c r="J106" s="4" t="s">
        <v>16</v>
      </c>
      <c r="Q106" s="29"/>
      <c r="R106" s="30"/>
    </row>
    <row r="107" customFormat="1" ht="22.5" spans="1:18">
      <c r="A107" s="17">
        <f>IF(J107&lt;&gt;"",COUNTA(J$1:J107),"")</f>
        <v>86</v>
      </c>
      <c r="B107" s="18" t="s">
        <v>217</v>
      </c>
      <c r="C107" s="19" t="s">
        <v>218</v>
      </c>
      <c r="D107" s="20" t="s">
        <v>100</v>
      </c>
      <c r="E107" s="21">
        <v>6</v>
      </c>
      <c r="F107" s="19"/>
      <c r="G107" s="21"/>
      <c r="H107" s="19">
        <v>6</v>
      </c>
      <c r="J107" s="4" t="s">
        <v>16</v>
      </c>
      <c r="Q107" s="29"/>
      <c r="R107" s="30"/>
    </row>
    <row r="108" customFormat="1" ht="22.5" spans="1:18">
      <c r="A108" s="17">
        <f>IF(J108&lt;&gt;"",COUNTA(J$1:J108),"")</f>
        <v>87</v>
      </c>
      <c r="B108" s="18" t="s">
        <v>219</v>
      </c>
      <c r="C108" s="19" t="s">
        <v>220</v>
      </c>
      <c r="D108" s="20" t="s">
        <v>100</v>
      </c>
      <c r="E108" s="21">
        <v>6</v>
      </c>
      <c r="F108" s="19"/>
      <c r="G108" s="21"/>
      <c r="H108" s="19">
        <v>6</v>
      </c>
      <c r="J108" s="4" t="s">
        <v>16</v>
      </c>
      <c r="Q108" s="29"/>
      <c r="R108" s="30"/>
    </row>
    <row r="109" customFormat="1" ht="22.5" hidden="1" spans="1:18">
      <c r="A109" s="17">
        <f>IF(J109&lt;&gt;"",COUNTA(J$1:J109),"")</f>
        <v>88</v>
      </c>
      <c r="B109" s="18" t="s">
        <v>221</v>
      </c>
      <c r="C109" s="19" t="s">
        <v>222</v>
      </c>
      <c r="D109" s="20" t="s">
        <v>100</v>
      </c>
      <c r="E109" s="24">
        <v>6</v>
      </c>
      <c r="F109" s="19"/>
      <c r="G109" s="21"/>
      <c r="H109" s="19" t="s">
        <v>30</v>
      </c>
      <c r="J109" s="4" t="s">
        <v>16</v>
      </c>
      <c r="Q109" s="29"/>
      <c r="R109" s="30"/>
    </row>
    <row r="110" customFormat="1" ht="22.5" spans="1:18">
      <c r="A110" s="17">
        <f>IF(J110&lt;&gt;"",COUNTA(J$1:J110),"")</f>
        <v>89</v>
      </c>
      <c r="B110" s="18" t="s">
        <v>223</v>
      </c>
      <c r="C110" s="19" t="s">
        <v>224</v>
      </c>
      <c r="D110" s="20" t="s">
        <v>15</v>
      </c>
      <c r="E110" s="24">
        <v>4</v>
      </c>
      <c r="F110" s="19"/>
      <c r="G110" s="21"/>
      <c r="H110" s="19" t="s">
        <v>30</v>
      </c>
      <c r="J110" s="4" t="s">
        <v>16</v>
      </c>
      <c r="Q110" s="29"/>
      <c r="R110" s="30"/>
    </row>
    <row r="111" customFormat="1" ht="22.5" spans="1:18">
      <c r="A111" s="17">
        <f>IF(J111&lt;&gt;"",COUNTA(J$1:J111),"")</f>
        <v>90</v>
      </c>
      <c r="B111" s="18" t="s">
        <v>225</v>
      </c>
      <c r="C111" s="19" t="s">
        <v>226</v>
      </c>
      <c r="D111" s="20" t="s">
        <v>15</v>
      </c>
      <c r="E111" s="24">
        <v>4</v>
      </c>
      <c r="F111" s="19"/>
      <c r="G111" s="21"/>
      <c r="H111" s="19" t="s">
        <v>30</v>
      </c>
      <c r="J111" s="4" t="s">
        <v>16</v>
      </c>
      <c r="Q111" s="29"/>
      <c r="R111" s="30"/>
    </row>
    <row r="112" customFormat="1" ht="33.75" spans="1:18">
      <c r="A112" s="17">
        <f>IF(J112&lt;&gt;"",COUNTA(J$1:J112),"")</f>
        <v>91</v>
      </c>
      <c r="B112" s="18" t="s">
        <v>227</v>
      </c>
      <c r="C112" s="19" t="s">
        <v>228</v>
      </c>
      <c r="D112" s="20" t="s">
        <v>33</v>
      </c>
      <c r="E112" s="21">
        <v>2</v>
      </c>
      <c r="F112" s="19"/>
      <c r="G112" s="21"/>
      <c r="H112" s="19">
        <v>2</v>
      </c>
      <c r="J112" s="4" t="s">
        <v>16</v>
      </c>
      <c r="Q112" s="29"/>
      <c r="R112" s="30"/>
    </row>
    <row r="113" customFormat="1" ht="33.75" hidden="1" spans="1:18">
      <c r="A113" s="17">
        <f>IF(J113&lt;&gt;"",COUNTA(J$1:J113),"")</f>
        <v>92</v>
      </c>
      <c r="B113" s="18" t="s">
        <v>229</v>
      </c>
      <c r="C113" s="19" t="s">
        <v>230</v>
      </c>
      <c r="D113" s="20" t="s">
        <v>33</v>
      </c>
      <c r="E113" s="24">
        <v>2</v>
      </c>
      <c r="F113" s="19"/>
      <c r="G113" s="21"/>
      <c r="H113" s="19" t="s">
        <v>30</v>
      </c>
      <c r="J113" s="4" t="s">
        <v>16</v>
      </c>
      <c r="Q113" s="29"/>
      <c r="R113" s="30"/>
    </row>
    <row r="114" customFormat="1" ht="15" spans="1:18">
      <c r="A114" s="17">
        <f>IF(J114&lt;&gt;"",COUNTA(J$1:J114),"")</f>
        <v>93</v>
      </c>
      <c r="B114" s="18" t="s">
        <v>231</v>
      </c>
      <c r="C114" s="19" t="s">
        <v>232</v>
      </c>
      <c r="D114" s="20" t="s">
        <v>33</v>
      </c>
      <c r="E114" s="21">
        <v>2</v>
      </c>
      <c r="F114" s="19"/>
      <c r="G114" s="21"/>
      <c r="H114" s="19">
        <v>2</v>
      </c>
      <c r="J114" s="4" t="s">
        <v>16</v>
      </c>
      <c r="Q114" s="29"/>
      <c r="R114" s="30"/>
    </row>
    <row r="115" customFormat="1" ht="33.75" hidden="1" spans="1:18">
      <c r="A115" s="17">
        <f>IF(J115&lt;&gt;"",COUNTA(J$1:J115),"")</f>
        <v>94</v>
      </c>
      <c r="B115" s="18" t="s">
        <v>233</v>
      </c>
      <c r="C115" s="19" t="s">
        <v>234</v>
      </c>
      <c r="D115" s="20" t="s">
        <v>33</v>
      </c>
      <c r="E115" s="24">
        <v>2</v>
      </c>
      <c r="F115" s="19"/>
      <c r="G115" s="21"/>
      <c r="H115" s="19" t="s">
        <v>30</v>
      </c>
      <c r="J115" s="4" t="s">
        <v>16</v>
      </c>
      <c r="Q115" s="29"/>
      <c r="R115" s="30"/>
    </row>
    <row r="116" customFormat="1" ht="22.5" spans="1:18">
      <c r="A116" s="17">
        <f>IF(J116&lt;&gt;"",COUNTA(J$1:J116),"")</f>
        <v>95</v>
      </c>
      <c r="B116" s="18" t="s">
        <v>235</v>
      </c>
      <c r="C116" s="19" t="s">
        <v>236</v>
      </c>
      <c r="D116" s="20" t="s">
        <v>33</v>
      </c>
      <c r="E116" s="21">
        <v>2</v>
      </c>
      <c r="F116" s="19"/>
      <c r="G116" s="21"/>
      <c r="H116" s="19">
        <v>2</v>
      </c>
      <c r="J116" s="4" t="s">
        <v>16</v>
      </c>
      <c r="Q116" s="29"/>
      <c r="R116" s="30"/>
    </row>
    <row r="117" customFormat="1" ht="33.75" hidden="1" spans="1:18">
      <c r="A117" s="17">
        <f>IF(J117&lt;&gt;"",COUNTA(J$1:J117),"")</f>
        <v>96</v>
      </c>
      <c r="B117" s="18" t="s">
        <v>237</v>
      </c>
      <c r="C117" s="19" t="s">
        <v>238</v>
      </c>
      <c r="D117" s="20" t="s">
        <v>33</v>
      </c>
      <c r="E117" s="24">
        <v>2</v>
      </c>
      <c r="F117" s="19"/>
      <c r="G117" s="21"/>
      <c r="H117" s="19" t="s">
        <v>30</v>
      </c>
      <c r="J117" s="4" t="s">
        <v>16</v>
      </c>
      <c r="Q117" s="29"/>
      <c r="R117" s="30"/>
    </row>
    <row r="118" customFormat="1" ht="22.5" spans="1:18">
      <c r="A118" s="17">
        <f>IF(J118&lt;&gt;"",COUNTA(J$1:J118),"")</f>
        <v>97</v>
      </c>
      <c r="B118" s="18" t="s">
        <v>239</v>
      </c>
      <c r="C118" s="19" t="s">
        <v>240</v>
      </c>
      <c r="D118" s="20" t="s">
        <v>15</v>
      </c>
      <c r="E118" s="21">
        <v>2</v>
      </c>
      <c r="F118" s="19"/>
      <c r="G118" s="21"/>
      <c r="H118" s="19" t="s">
        <v>30</v>
      </c>
      <c r="J118" s="4" t="s">
        <v>16</v>
      </c>
      <c r="Q118" s="29"/>
      <c r="R118" s="30"/>
    </row>
    <row r="119" customFormat="1" ht="22.5" spans="1:18">
      <c r="A119" s="17">
        <f>IF(J119&lt;&gt;"",COUNTA(J$1:J119),"")</f>
        <v>98</v>
      </c>
      <c r="B119" s="18" t="s">
        <v>241</v>
      </c>
      <c r="C119" s="19" t="s">
        <v>242</v>
      </c>
      <c r="D119" s="20" t="s">
        <v>33</v>
      </c>
      <c r="E119" s="21">
        <v>2</v>
      </c>
      <c r="F119" s="19"/>
      <c r="G119" s="21"/>
      <c r="H119" s="19">
        <v>2</v>
      </c>
      <c r="J119" s="4" t="s">
        <v>16</v>
      </c>
      <c r="Q119" s="29"/>
      <c r="R119" s="30"/>
    </row>
    <row r="120" customFormat="1" ht="22.5" hidden="1" spans="1:18">
      <c r="A120" s="17">
        <f>IF(J120&lt;&gt;"",COUNTA(J$1:J120),"")</f>
        <v>99</v>
      </c>
      <c r="B120" s="18" t="s">
        <v>243</v>
      </c>
      <c r="C120" s="19" t="s">
        <v>244</v>
      </c>
      <c r="D120" s="20" t="s">
        <v>33</v>
      </c>
      <c r="E120" s="24">
        <v>2</v>
      </c>
      <c r="F120" s="19"/>
      <c r="G120" s="21"/>
      <c r="H120" s="19" t="s">
        <v>30</v>
      </c>
      <c r="J120" s="4" t="s">
        <v>16</v>
      </c>
      <c r="Q120" s="29"/>
      <c r="R120" s="30"/>
    </row>
    <row r="121" customFormat="1" ht="22.5" hidden="1" spans="1:18">
      <c r="A121" s="17">
        <f>IF(J121&lt;&gt;"",COUNTA(J$1:J121),"")</f>
        <v>100</v>
      </c>
      <c r="B121" s="18" t="s">
        <v>245</v>
      </c>
      <c r="C121" s="19" t="s">
        <v>246</v>
      </c>
      <c r="D121" s="20" t="s">
        <v>15</v>
      </c>
      <c r="E121" s="24">
        <v>2</v>
      </c>
      <c r="F121" s="19"/>
      <c r="G121" s="21"/>
      <c r="H121" s="19" t="s">
        <v>30</v>
      </c>
      <c r="J121" s="4" t="s">
        <v>16</v>
      </c>
      <c r="Q121" s="29"/>
      <c r="R121" s="30"/>
    </row>
    <row r="122" customFormat="1" ht="22.5" spans="1:18">
      <c r="A122" s="17">
        <f>IF(J122&lt;&gt;"",COUNTA(J$1:J122),"")</f>
        <v>101</v>
      </c>
      <c r="B122" s="18" t="s">
        <v>247</v>
      </c>
      <c r="C122" s="19" t="s">
        <v>248</v>
      </c>
      <c r="D122" s="20" t="s">
        <v>33</v>
      </c>
      <c r="E122" s="21">
        <v>2</v>
      </c>
      <c r="F122" s="19"/>
      <c r="G122" s="21"/>
      <c r="H122" s="19">
        <v>2</v>
      </c>
      <c r="J122" s="4" t="s">
        <v>16</v>
      </c>
      <c r="Q122" s="29"/>
      <c r="R122" s="30"/>
    </row>
    <row r="123" customFormat="1" ht="56.25" hidden="1" spans="1:18">
      <c r="A123" s="17">
        <f>IF(J123&lt;&gt;"",COUNTA(J$1:J123),"")</f>
        <v>102</v>
      </c>
      <c r="B123" s="18" t="s">
        <v>249</v>
      </c>
      <c r="C123" s="19" t="s">
        <v>250</v>
      </c>
      <c r="D123" s="20" t="s">
        <v>33</v>
      </c>
      <c r="E123" s="24">
        <v>2</v>
      </c>
      <c r="F123" s="19"/>
      <c r="G123" s="21"/>
      <c r="H123" s="19" t="s">
        <v>30</v>
      </c>
      <c r="J123" s="4" t="s">
        <v>16</v>
      </c>
      <c r="Q123" s="29"/>
      <c r="R123" s="30"/>
    </row>
    <row r="124" customFormat="1" ht="15" spans="1:18">
      <c r="A124" s="17">
        <f>IF(J124&lt;&gt;"",COUNTA(J$1:J124),"")</f>
        <v>103</v>
      </c>
      <c r="B124" s="18" t="s">
        <v>251</v>
      </c>
      <c r="C124" s="19" t="s">
        <v>252</v>
      </c>
      <c r="D124" s="20" t="s">
        <v>15</v>
      </c>
      <c r="E124" s="21">
        <v>4</v>
      </c>
      <c r="F124" s="19"/>
      <c r="G124" s="21"/>
      <c r="H124" s="19">
        <v>4</v>
      </c>
      <c r="J124" s="4" t="s">
        <v>16</v>
      </c>
      <c r="Q124" s="29"/>
      <c r="R124" s="30"/>
    </row>
    <row r="125" customFormat="1" ht="33.75" hidden="1" spans="1:18">
      <c r="A125" s="17">
        <f>IF(J125&lt;&gt;"",COUNTA(J$1:J125),"")</f>
        <v>104</v>
      </c>
      <c r="B125" s="18" t="s">
        <v>253</v>
      </c>
      <c r="C125" s="19" t="s">
        <v>254</v>
      </c>
      <c r="D125" s="20" t="s">
        <v>15</v>
      </c>
      <c r="E125" s="24">
        <v>2</v>
      </c>
      <c r="F125" s="19"/>
      <c r="G125" s="21"/>
      <c r="H125" s="19" t="s">
        <v>30</v>
      </c>
      <c r="J125" s="4" t="s">
        <v>16</v>
      </c>
      <c r="Q125" s="29"/>
      <c r="R125" s="30"/>
    </row>
    <row r="126" customFormat="1" ht="22.5" spans="1:18">
      <c r="A126" s="17">
        <f>IF(J126&lt;&gt;"",COUNTA(J$1:J126),"")</f>
        <v>105</v>
      </c>
      <c r="B126" s="18" t="s">
        <v>255</v>
      </c>
      <c r="C126" s="19" t="s">
        <v>240</v>
      </c>
      <c r="D126" s="20" t="s">
        <v>15</v>
      </c>
      <c r="E126" s="21">
        <v>8</v>
      </c>
      <c r="F126" s="19"/>
      <c r="G126" s="21"/>
      <c r="H126" s="19">
        <v>8</v>
      </c>
      <c r="J126" s="4" t="s">
        <v>16</v>
      </c>
      <c r="Q126" s="29"/>
      <c r="R126" s="30"/>
    </row>
    <row r="127" customFormat="1" ht="33.75" spans="1:18">
      <c r="A127" s="17">
        <f>IF(J127&lt;&gt;"",COUNTA(J$1:J127),"")</f>
        <v>106</v>
      </c>
      <c r="B127" s="18" t="s">
        <v>256</v>
      </c>
      <c r="C127" s="19" t="s">
        <v>257</v>
      </c>
      <c r="D127" s="20" t="s">
        <v>100</v>
      </c>
      <c r="E127" s="21">
        <v>10</v>
      </c>
      <c r="F127" s="19"/>
      <c r="G127" s="21"/>
      <c r="H127" s="19">
        <v>10</v>
      </c>
      <c r="J127" s="4" t="s">
        <v>16</v>
      </c>
      <c r="Q127" s="29"/>
      <c r="R127" s="30"/>
    </row>
    <row r="128" customFormat="1" ht="22.5" spans="1:18">
      <c r="A128" s="17">
        <f>IF(J128&lt;&gt;"",COUNTA(J$1:J128),"")</f>
        <v>107</v>
      </c>
      <c r="B128" s="18" t="s">
        <v>258</v>
      </c>
      <c r="C128" s="19" t="s">
        <v>259</v>
      </c>
      <c r="D128" s="20" t="s">
        <v>100</v>
      </c>
      <c r="E128" s="23">
        <v>8.99</v>
      </c>
      <c r="F128" s="19"/>
      <c r="G128" s="21"/>
      <c r="H128" s="19" t="s">
        <v>30</v>
      </c>
      <c r="J128" s="4" t="s">
        <v>16</v>
      </c>
      <c r="Q128" s="29"/>
      <c r="R128" s="30"/>
    </row>
    <row r="129" customFormat="1" ht="56.25" spans="1:18">
      <c r="A129" s="17">
        <f>IF(J129&lt;&gt;"",COUNTA(J$1:J129),"")</f>
        <v>108</v>
      </c>
      <c r="B129" s="18" t="s">
        <v>260</v>
      </c>
      <c r="C129" s="19" t="s">
        <v>261</v>
      </c>
      <c r="D129" s="20" t="s">
        <v>15</v>
      </c>
      <c r="E129" s="24">
        <v>8</v>
      </c>
      <c r="F129" s="19"/>
      <c r="G129" s="21"/>
      <c r="H129" s="19" t="s">
        <v>30</v>
      </c>
      <c r="J129" s="4" t="s">
        <v>16</v>
      </c>
      <c r="Q129" s="29"/>
      <c r="R129" s="30"/>
    </row>
    <row r="130" customFormat="1" ht="33.75" hidden="1" spans="1:18">
      <c r="A130" s="17">
        <f>IF(J130&lt;&gt;"",COUNTA(J$1:J130),"")</f>
        <v>109</v>
      </c>
      <c r="B130" s="18" t="s">
        <v>262</v>
      </c>
      <c r="C130" s="19" t="s">
        <v>263</v>
      </c>
      <c r="D130" s="20" t="s">
        <v>15</v>
      </c>
      <c r="E130" s="24">
        <v>8</v>
      </c>
      <c r="F130" s="19"/>
      <c r="G130" s="21"/>
      <c r="H130" s="19" t="s">
        <v>30</v>
      </c>
      <c r="J130" s="4" t="s">
        <v>16</v>
      </c>
      <c r="Q130" s="29"/>
      <c r="R130" s="30"/>
    </row>
    <row r="131" customFormat="1" ht="67.5" spans="1:18">
      <c r="A131" s="17">
        <f>IF(J131&lt;&gt;"",COUNTA(J$1:J131),"")</f>
        <v>110</v>
      </c>
      <c r="B131" s="18" t="s">
        <v>264</v>
      </c>
      <c r="C131" s="19" t="s">
        <v>265</v>
      </c>
      <c r="D131" s="20" t="s">
        <v>62</v>
      </c>
      <c r="E131" s="33">
        <v>5.3204372</v>
      </c>
      <c r="F131" s="19"/>
      <c r="G131" s="21"/>
      <c r="H131" s="19" t="s">
        <v>30</v>
      </c>
      <c r="J131" s="4" t="s">
        <v>16</v>
      </c>
      <c r="Q131" s="29"/>
      <c r="R131" s="30"/>
    </row>
    <row r="132" customFormat="1" ht="33.75" spans="1:18">
      <c r="A132" s="17">
        <f>IF(J132&lt;&gt;"",COUNTA(J$1:J132),"")</f>
        <v>111</v>
      </c>
      <c r="B132" s="18" t="s">
        <v>266</v>
      </c>
      <c r="C132" s="19" t="s">
        <v>267</v>
      </c>
      <c r="D132" s="20" t="s">
        <v>62</v>
      </c>
      <c r="E132" s="33">
        <v>5.3204372</v>
      </c>
      <c r="F132" s="19"/>
      <c r="G132" s="21"/>
      <c r="H132" s="19" t="s">
        <v>30</v>
      </c>
      <c r="J132" s="4" t="s">
        <v>16</v>
      </c>
      <c r="Q132" s="29"/>
      <c r="R132" s="30"/>
    </row>
    <row r="133" customFormat="1" ht="45" spans="1:18">
      <c r="A133" s="17">
        <f>IF(J133&lt;&gt;"",COUNTA(J$1:J133),"")</f>
        <v>112</v>
      </c>
      <c r="B133" s="18" t="s">
        <v>268</v>
      </c>
      <c r="C133" s="19" t="s">
        <v>269</v>
      </c>
      <c r="D133" s="20" t="s">
        <v>62</v>
      </c>
      <c r="E133" s="33">
        <v>5.3204372</v>
      </c>
      <c r="F133" s="19"/>
      <c r="G133" s="21"/>
      <c r="H133" s="19" t="s">
        <v>30</v>
      </c>
      <c r="J133" s="4" t="s">
        <v>16</v>
      </c>
      <c r="Q133" s="29"/>
      <c r="R133" s="30"/>
    </row>
    <row r="134" customFormat="1" ht="36.75" customHeight="1"/>
    <row r="135" s="1" customFormat="1" ht="15" spans="1:30">
      <c r="A135" s="34"/>
      <c r="B135" s="35" t="s">
        <v>270</v>
      </c>
      <c r="C135" s="36"/>
      <c r="D135" s="36"/>
      <c r="E135" s="37" t="s">
        <v>271</v>
      </c>
      <c r="F135" s="37"/>
      <c r="G135" s="37"/>
      <c r="H135" s="37"/>
      <c r="I135"/>
      <c r="J135"/>
      <c r="K135"/>
      <c r="L135"/>
      <c r="M135"/>
      <c r="N135"/>
      <c r="O135"/>
      <c r="P135"/>
      <c r="Q135" s="42"/>
      <c r="R135" s="42"/>
      <c r="S135" s="42" t="s">
        <v>272</v>
      </c>
      <c r="T135" s="42" t="s">
        <v>272</v>
      </c>
      <c r="U135" s="42" t="s">
        <v>271</v>
      </c>
      <c r="V135" s="42" t="s">
        <v>272</v>
      </c>
      <c r="W135" s="42" t="s">
        <v>272</v>
      </c>
      <c r="X135" s="42" t="s">
        <v>272</v>
      </c>
      <c r="Y135" s="42"/>
      <c r="Z135" s="42"/>
      <c r="AA135" s="42"/>
      <c r="AB135" s="42"/>
      <c r="AC135" s="42"/>
      <c r="AD135" s="42"/>
    </row>
    <row r="136" s="2" customFormat="1" ht="20.25" customHeight="1" spans="1:30">
      <c r="A136" s="38"/>
      <c r="B136" s="35"/>
      <c r="C136" s="39" t="s">
        <v>273</v>
      </c>
      <c r="D136" s="39"/>
      <c r="E136" s="39"/>
      <c r="F136" s="39"/>
      <c r="G136" s="39"/>
      <c r="H136" s="39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 s="1" customFormat="1" ht="15" spans="1:30">
      <c r="A137" s="34"/>
      <c r="B137" s="35" t="s">
        <v>274</v>
      </c>
      <c r="C137" s="36"/>
      <c r="D137" s="36"/>
      <c r="E137" s="37"/>
      <c r="F137" s="37"/>
      <c r="G137" s="37"/>
      <c r="H137" s="37"/>
      <c r="I137"/>
      <c r="J137"/>
      <c r="K137"/>
      <c r="L137"/>
      <c r="M137"/>
      <c r="N137"/>
      <c r="O137"/>
      <c r="P137"/>
      <c r="Q137" s="42"/>
      <c r="R137" s="42"/>
      <c r="S137" s="42"/>
      <c r="T137" s="42"/>
      <c r="U137" s="42"/>
      <c r="V137" s="42"/>
      <c r="W137" s="42"/>
      <c r="X137" s="42"/>
      <c r="Y137" s="42" t="s">
        <v>272</v>
      </c>
      <c r="Z137" s="42" t="s">
        <v>272</v>
      </c>
      <c r="AA137" s="42" t="s">
        <v>272</v>
      </c>
      <c r="AB137" s="42" t="s">
        <v>272</v>
      </c>
      <c r="AC137" s="42" t="s">
        <v>272</v>
      </c>
      <c r="AD137" s="42" t="s">
        <v>272</v>
      </c>
    </row>
    <row r="138" s="2" customFormat="1" ht="20.25" customHeight="1" spans="1:30">
      <c r="A138" s="38"/>
      <c r="C138" s="39" t="s">
        <v>273</v>
      </c>
      <c r="D138" s="39"/>
      <c r="E138" s="39"/>
      <c r="F138" s="39"/>
      <c r="G138" s="39"/>
      <c r="H138" s="39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</row>
    <row r="140" customFormat="1" ht="15" spans="2:6">
      <c r="B140" s="40"/>
      <c r="D140" s="40"/>
      <c r="F140" s="40"/>
    </row>
    <row r="145" customFormat="1" ht="15" spans="3:3">
      <c r="C145" s="41"/>
    </row>
    <row r="146" customFormat="1" ht="15" spans="3:3">
      <c r="C146" s="41"/>
    </row>
    <row r="147" customFormat="1" ht="15" spans="3:3">
      <c r="C147" s="41"/>
    </row>
  </sheetData>
  <mergeCells count="24">
    <mergeCell ref="A1:H1"/>
    <mergeCell ref="A2:H2"/>
    <mergeCell ref="A3:H3"/>
    <mergeCell ref="A4:H4"/>
    <mergeCell ref="G5:H5"/>
    <mergeCell ref="G6:H6"/>
    <mergeCell ref="A7:H7"/>
    <mergeCell ref="A8:H8"/>
    <mergeCell ref="A34:H34"/>
    <mergeCell ref="A50:H50"/>
    <mergeCell ref="A53:H53"/>
    <mergeCell ref="A62:H62"/>
    <mergeCell ref="A63:H63"/>
    <mergeCell ref="A66:H66"/>
    <mergeCell ref="A69:H69"/>
    <mergeCell ref="A76:H76"/>
    <mergeCell ref="A77:H77"/>
    <mergeCell ref="A102:H102"/>
    <mergeCell ref="C135:D135"/>
    <mergeCell ref="E135:H135"/>
    <mergeCell ref="C136:H136"/>
    <mergeCell ref="C137:D137"/>
    <mergeCell ref="E137:H137"/>
    <mergeCell ref="C138:H138"/>
  </mergeCells>
  <printOptions horizontalCentered="1"/>
  <pageMargins left="0.31496062874794" right="0.31496062874794" top="0.787401556968689" bottom="0.31496062874794" header="0.196850389242172" footer="0.196850389242172"/>
  <pageSetup paperSize="9" fitToHeight="0" orientation="landscape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капитальный ремонт спортзала МА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Лачимов Юрий</dc:creator>
  <cp:lastModifiedBy>Ноутбук</cp:lastModifiedBy>
  <dcterms:created xsi:type="dcterms:W3CDTF">2020-09-30T08:50:00Z</dcterms:created>
  <cp:lastPrinted>2023-06-08T12:07:00Z</cp:lastPrinted>
  <dcterms:modified xsi:type="dcterms:W3CDTF">2025-04-09T09:55:09Z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C9C5FE9ED5944AB99E36DD122C0544BA_12</vt:lpwstr>
  </property>
  <property fmtid="{D5CDD505-2E9C-101B-9397-08002B2CF9AE}" pid="3" name="KSOProductBuildVer">
    <vt:lpwstr>1049-12.2.0.19307</vt:lpwstr>
  </property>
</Properties>
</file>