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Торги-Онлайн\Desktop\МИХАИЛ\ООО Спецобслуживание Плюс\ЗК на поставку шин на 14-04-2025\"/>
    </mc:Choice>
  </mc:AlternateContent>
  <bookViews>
    <workbookView xWindow="0" yWindow="0" windowWidth="23040" windowHeight="9192"/>
  </bookViews>
  <sheets>
    <sheet name="НМЦД" sheetId="1" r:id="rId1"/>
  </sheets>
  <calcPr calcId="162913"/>
</workbook>
</file>

<file path=xl/calcChain.xml><?xml version="1.0" encoding="utf-8"?>
<calcChain xmlns="http://schemas.openxmlformats.org/spreadsheetml/2006/main">
  <c r="L15" i="1" l="1"/>
  <c r="L23" i="1"/>
  <c r="L31" i="1"/>
  <c r="K6" i="1"/>
  <c r="K7" i="1"/>
  <c r="L7" i="1" s="1"/>
  <c r="K8" i="1"/>
  <c r="L8" i="1" s="1"/>
  <c r="K9" i="1"/>
  <c r="L9" i="1" s="1"/>
  <c r="K10" i="1"/>
  <c r="L10" i="1" s="1"/>
  <c r="K11" i="1"/>
  <c r="L11" i="1" s="1"/>
  <c r="K12" i="1"/>
  <c r="L12" i="1" s="1"/>
  <c r="K13" i="1"/>
  <c r="L13" i="1" s="1"/>
  <c r="K14" i="1"/>
  <c r="L14" i="1" s="1"/>
  <c r="K15" i="1"/>
  <c r="K16" i="1"/>
  <c r="L16" i="1" s="1"/>
  <c r="K17" i="1"/>
  <c r="L17" i="1" s="1"/>
  <c r="K18" i="1"/>
  <c r="L18" i="1" s="1"/>
  <c r="K19" i="1"/>
  <c r="L19" i="1" s="1"/>
  <c r="K20" i="1"/>
  <c r="L20" i="1" s="1"/>
  <c r="K21" i="1"/>
  <c r="L21" i="1" s="1"/>
  <c r="K22" i="1"/>
  <c r="L22" i="1" s="1"/>
  <c r="K23" i="1"/>
  <c r="K24" i="1"/>
  <c r="L24" i="1" s="1"/>
  <c r="K25" i="1"/>
  <c r="L25" i="1" s="1"/>
  <c r="K26" i="1"/>
  <c r="L26" i="1" s="1"/>
  <c r="K27" i="1"/>
  <c r="L27" i="1" s="1"/>
  <c r="K28" i="1"/>
  <c r="L28" i="1" s="1"/>
  <c r="K29" i="1"/>
  <c r="L29" i="1" s="1"/>
  <c r="K30" i="1"/>
  <c r="L30" i="1" s="1"/>
  <c r="K31" i="1"/>
  <c r="K32" i="1"/>
  <c r="L32" i="1" s="1"/>
  <c r="K33" i="1"/>
  <c r="L33" i="1" s="1"/>
  <c r="K34" i="1"/>
  <c r="L34" i="1" s="1"/>
  <c r="K35" i="1"/>
  <c r="L35" i="1" s="1"/>
  <c r="K36" i="1"/>
  <c r="L36" i="1" s="1"/>
  <c r="M7" i="1" l="1"/>
  <c r="M8" i="1"/>
  <c r="N9" i="1"/>
  <c r="O9" i="1" s="1"/>
  <c r="M10" i="1"/>
  <c r="M11" i="1"/>
  <c r="N12" i="1"/>
  <c r="O12" i="1" s="1"/>
  <c r="M13" i="1"/>
  <c r="N14" i="1"/>
  <c r="O14" i="1" s="1"/>
  <c r="N15" i="1"/>
  <c r="O15" i="1" s="1"/>
  <c r="M16" i="1"/>
  <c r="M17" i="1"/>
  <c r="N18" i="1"/>
  <c r="O18" i="1" s="1"/>
  <c r="N19" i="1"/>
  <c r="O19" i="1" s="1"/>
  <c r="M20" i="1"/>
  <c r="N21" i="1"/>
  <c r="O21" i="1" s="1"/>
  <c r="M22" i="1"/>
  <c r="N23" i="1"/>
  <c r="O23" i="1" s="1"/>
  <c r="N24" i="1"/>
  <c r="O24" i="1" s="1"/>
  <c r="M25" i="1"/>
  <c r="N26" i="1"/>
  <c r="O26" i="1" s="1"/>
  <c r="N27" i="1"/>
  <c r="O27" i="1" s="1"/>
  <c r="M28" i="1"/>
  <c r="N7" i="1" l="1"/>
  <c r="O7" i="1" s="1"/>
  <c r="M27" i="1"/>
  <c r="M19" i="1"/>
  <c r="N10" i="1"/>
  <c r="O10" i="1" s="1"/>
  <c r="N8" i="1"/>
  <c r="O8" i="1" s="1"/>
  <c r="M18" i="1"/>
  <c r="N22" i="1"/>
  <c r="O22" i="1" s="1"/>
  <c r="M15" i="1"/>
  <c r="N11" i="1"/>
  <c r="O11" i="1" s="1"/>
  <c r="M26" i="1"/>
  <c r="N20" i="1"/>
  <c r="O20" i="1" s="1"/>
  <c r="M23" i="1"/>
  <c r="M14" i="1"/>
  <c r="M24" i="1"/>
  <c r="M12" i="1"/>
  <c r="M21" i="1"/>
  <c r="N17" i="1"/>
  <c r="O17" i="1" s="1"/>
  <c r="M9" i="1"/>
  <c r="N28" i="1"/>
  <c r="O28" i="1" s="1"/>
  <c r="N16" i="1"/>
  <c r="O16" i="1" s="1"/>
  <c r="N25" i="1"/>
  <c r="O25" i="1" s="1"/>
  <c r="N13" i="1"/>
  <c r="O13" i="1" s="1"/>
  <c r="N6" i="1"/>
  <c r="O6" i="1" s="1"/>
  <c r="N29" i="1"/>
  <c r="O29" i="1" s="1"/>
  <c r="N30" i="1"/>
  <c r="O30" i="1" s="1"/>
  <c r="M31" i="1"/>
  <c r="M32" i="1"/>
  <c r="M33" i="1"/>
  <c r="M34" i="1"/>
  <c r="M35" i="1"/>
  <c r="M30" i="1" l="1"/>
  <c r="L6" i="1"/>
  <c r="M6" i="1" s="1"/>
  <c r="N35" i="1"/>
  <c r="O35" i="1" s="1"/>
  <c r="M29" i="1"/>
  <c r="N34" i="1"/>
  <c r="O34" i="1" s="1"/>
  <c r="N33" i="1"/>
  <c r="O33" i="1" s="1"/>
  <c r="N32" i="1"/>
  <c r="O32" i="1" s="1"/>
  <c r="N31" i="1"/>
  <c r="O31" i="1" s="1"/>
  <c r="N36" i="1"/>
  <c r="O36" i="1" s="1"/>
  <c r="K5" i="1"/>
  <c r="L5" i="1" s="1"/>
  <c r="M5" i="1" s="1"/>
  <c r="N5" i="1" l="1"/>
  <c r="O5" i="1" s="1"/>
  <c r="O37" i="1" s="1"/>
  <c r="K39" i="1" s="1"/>
  <c r="M36" i="1"/>
</calcChain>
</file>

<file path=xl/sharedStrings.xml><?xml version="1.0" encoding="utf-8"?>
<sst xmlns="http://schemas.openxmlformats.org/spreadsheetml/2006/main" count="119" uniqueCount="57">
  <si>
    <t>№</t>
  </si>
  <si>
    <t xml:space="preserve">Наименование товара (работ, услуг) 
</t>
  </si>
  <si>
    <t>Основыне характеристи объекта закупки</t>
  </si>
  <si>
    <t>Ед. изм</t>
  </si>
  <si>
    <t>Кол-во</t>
  </si>
  <si>
    <t>Коммерческие предложения (руб./ед.изм.)</t>
  </si>
  <si>
    <t>Оценка однородности совокупности значений выявленных цен, используемых в расчете Н(М)ЦД</t>
  </si>
  <si>
    <t>Н(М)ЦД, определяемая методом сопоставимых рыночных цен (анализа рынка)*</t>
  </si>
  <si>
    <t xml:space="preserve">Коммерческое предложение                       № 1 </t>
  </si>
  <si>
    <t xml:space="preserve">Коммерческое предложение                        № 2 </t>
  </si>
  <si>
    <t xml:space="preserve">Коммерческое предложение                 № 3 </t>
  </si>
  <si>
    <t xml:space="preserve">Коммерческое предложение                 № 4 </t>
  </si>
  <si>
    <t xml:space="preserve">Коммерческое предложение                 № 5 </t>
  </si>
  <si>
    <t xml:space="preserve">Средняя арифметическая цена за единицу     &lt;ц&gt; </t>
  </si>
  <si>
    <t>Среднее квадратичное отклонение</t>
  </si>
  <si>
    <r>
      <t xml:space="preserve">коэффициент вариации цен V (%)           </t>
    </r>
    <r>
      <rPr>
        <i/>
        <sz val="11"/>
        <rFont val="Times New Roman"/>
      </rPr>
      <t xml:space="preserve">         (не должен превышать 33%)</t>
    </r>
  </si>
  <si>
    <t>Средняя арифметическая цена за единицу     руб.</t>
  </si>
  <si>
    <t>Расчет Н (МЦД) по формуле                             v - количество (объем) закупаемого товара (работы, услуги);
     ц - ср. цена за единицу    ЦКЕП = v*ц</t>
  </si>
  <si>
    <t>В результате проведенного расчета Н(М)Ц договора составила:</t>
  </si>
  <si>
    <t>рублей</t>
  </si>
  <si>
    <t>Приложение № 2
к запросу котировок в электронной форме 
от «___» __________ 202_ г. № ______</t>
  </si>
  <si>
    <t>Обоснование начальной (максимальной) цены Договора на поставку шин</t>
  </si>
  <si>
    <t xml:space="preserve">При определениеии начальной (максимальной) цены Договора на поставку шин применен метод сопоставимых рыночных цен (анализ рынка). </t>
  </si>
  <si>
    <t>в соответствии с ТЗ</t>
  </si>
  <si>
    <r>
      <t xml:space="preserve">Автошина R21 425/85 Aeolus АМР39 нс20 160D </t>
    </r>
    <r>
      <rPr>
        <sz val="11"/>
        <color rgb="FF1A1A1A"/>
        <rFont val="Times New Roman"/>
        <family val="1"/>
        <charset val="204"/>
      </rPr>
      <t>или эквивалент</t>
    </r>
  </si>
  <si>
    <r>
      <t>Автошина R22.5 295/80 DYNAMO MFR65 154/104R</t>
    </r>
    <r>
      <rPr>
        <sz val="11"/>
        <color rgb="FF1A1A1A"/>
        <rFont val="Times New Roman"/>
        <family val="1"/>
        <charset val="204"/>
      </rPr>
      <t xml:space="preserve"> или эквивалент</t>
    </r>
    <r>
      <rPr>
        <sz val="11"/>
        <color theme="1"/>
        <rFont val="Times New Roman"/>
        <family val="1"/>
        <charset val="204"/>
      </rPr>
      <t xml:space="preserve"> </t>
    </r>
  </si>
  <si>
    <r>
      <t>Автошина R22.5 295/80 LongMarch LM216 18 P R</t>
    </r>
    <r>
      <rPr>
        <sz val="11"/>
        <color rgb="FF1A1A1A"/>
        <rFont val="Times New Roman"/>
        <family val="1"/>
        <charset val="204"/>
      </rPr>
      <t xml:space="preserve"> или эквивалент</t>
    </r>
  </si>
  <si>
    <r>
      <t>Автошина R22.5 295/80 Amberstone 766 18 P.R. TL</t>
    </r>
    <r>
      <rPr>
        <sz val="11"/>
        <color rgb="FF1A1A1A"/>
        <rFont val="Times New Roman"/>
        <family val="1"/>
        <charset val="204"/>
      </rPr>
      <t xml:space="preserve"> или эквивалент</t>
    </r>
    <r>
      <rPr>
        <sz val="11"/>
        <color theme="1"/>
        <rFont val="Times New Roman"/>
        <family val="1"/>
        <charset val="204"/>
      </rPr>
      <t xml:space="preserve"> </t>
    </r>
  </si>
  <si>
    <r>
      <t>Автошина 11 R22.5 Advance/Samson EN GL283A 16 P.R. TL</t>
    </r>
    <r>
      <rPr>
        <sz val="11"/>
        <color rgb="FF1A1A1A"/>
        <rFont val="Times New Roman"/>
        <family val="1"/>
        <charset val="204"/>
      </rPr>
      <t xml:space="preserve"> или эквивалент</t>
    </r>
    <r>
      <rPr>
        <sz val="11"/>
        <color theme="1"/>
        <rFont val="Times New Roman"/>
        <family val="1"/>
        <charset val="204"/>
      </rPr>
      <t xml:space="preserve"> </t>
    </r>
  </si>
  <si>
    <r>
      <t>Автошина 11 R22.5 Advance/Samson EN GL268D 16 P R. TL</t>
    </r>
    <r>
      <rPr>
        <sz val="11"/>
        <color rgb="FF1A1A1A"/>
        <rFont val="Times New Roman"/>
        <family val="1"/>
        <charset val="204"/>
      </rPr>
      <t xml:space="preserve"> или эквивалент</t>
    </r>
    <r>
      <rPr>
        <sz val="11"/>
        <color theme="1"/>
        <rFont val="Times New Roman"/>
        <family val="1"/>
        <charset val="204"/>
      </rPr>
      <t xml:space="preserve"> </t>
    </r>
  </si>
  <si>
    <r>
      <t>Автошина 11 R22.5 Hilo 366 16 P.R. TL</t>
    </r>
    <r>
      <rPr>
        <sz val="11"/>
        <color rgb="FF1A1A1A"/>
        <rFont val="Times New Roman"/>
        <family val="1"/>
        <charset val="204"/>
      </rPr>
      <t xml:space="preserve"> или эквивалент</t>
    </r>
    <r>
      <rPr>
        <sz val="11"/>
        <color theme="1"/>
        <rFont val="Times New Roman"/>
        <family val="1"/>
        <charset val="204"/>
      </rPr>
      <t xml:space="preserve"> </t>
    </r>
  </si>
  <si>
    <r>
      <t>Автошина R22.5 315/80 LongMarch LM216 20 P.R. TL</t>
    </r>
    <r>
      <rPr>
        <sz val="11"/>
        <color rgb="FF1A1A1A"/>
        <rFont val="Times New Roman"/>
        <family val="1"/>
        <charset val="204"/>
      </rPr>
      <t xml:space="preserve"> или эквивалент</t>
    </r>
    <r>
      <rPr>
        <sz val="11"/>
        <color theme="1"/>
        <rFont val="Times New Roman"/>
        <family val="1"/>
        <charset val="204"/>
      </rPr>
      <t xml:space="preserve"> </t>
    </r>
  </si>
  <si>
    <r>
      <t>Автошина R22.5 315/80 Advance/Samson GL296A 20 P.R</t>
    </r>
    <r>
      <rPr>
        <sz val="11"/>
        <color rgb="FF1A1A1A"/>
        <rFont val="Times New Roman"/>
        <family val="1"/>
        <charset val="204"/>
      </rPr>
      <t xml:space="preserve"> или эквивалент</t>
    </r>
    <r>
      <rPr>
        <sz val="11"/>
        <color theme="1"/>
        <rFont val="Times New Roman"/>
        <family val="1"/>
        <charset val="204"/>
      </rPr>
      <t xml:space="preserve"> </t>
    </r>
  </si>
  <si>
    <r>
      <t>Автошина R22.5 315/80 LongMarch LM329 20 P R. TL</t>
    </r>
    <r>
      <rPr>
        <sz val="11"/>
        <color rgb="FF1A1A1A"/>
        <rFont val="Times New Roman"/>
        <family val="1"/>
        <charset val="204"/>
      </rPr>
      <t xml:space="preserve"> или эквивалент</t>
    </r>
    <r>
      <rPr>
        <sz val="11"/>
        <color theme="1"/>
        <rFont val="Times New Roman"/>
        <family val="1"/>
        <charset val="204"/>
      </rPr>
      <t xml:space="preserve"> </t>
    </r>
  </si>
  <si>
    <r>
      <t>Автошина R22.5 315/80 Advance/Samson GL267D 20 P.R. TL</t>
    </r>
    <r>
      <rPr>
        <sz val="11"/>
        <color rgb="FF1A1A1A"/>
        <rFont val="Times New Roman"/>
        <family val="1"/>
        <charset val="204"/>
      </rPr>
      <t xml:space="preserve"> или эквивалент</t>
    </r>
    <r>
      <rPr>
        <sz val="11"/>
        <color theme="1"/>
        <rFont val="Times New Roman"/>
        <family val="1"/>
        <charset val="204"/>
      </rPr>
      <t xml:space="preserve"> </t>
    </r>
  </si>
  <si>
    <r>
      <t>Автошина R22.5 315/80 Amberstone 755 20 P.R. TL</t>
    </r>
    <r>
      <rPr>
        <sz val="11"/>
        <color rgb="FF1A1A1A"/>
        <rFont val="Times New Roman"/>
        <family val="1"/>
        <charset val="204"/>
      </rPr>
      <t xml:space="preserve"> или эквивалент</t>
    </r>
    <r>
      <rPr>
        <sz val="11"/>
        <color theme="1"/>
        <rFont val="Times New Roman"/>
        <family val="1"/>
        <charset val="204"/>
      </rPr>
      <t xml:space="preserve"> </t>
    </r>
  </si>
  <si>
    <r>
      <t>Автошина R22.5 315/80 DYNAMO MFR65 20 P.R.</t>
    </r>
    <r>
      <rPr>
        <sz val="11"/>
        <color rgb="FF1A1A1A"/>
        <rFont val="Times New Roman"/>
        <family val="1"/>
        <charset val="204"/>
      </rPr>
      <t xml:space="preserve"> или эквивалент</t>
    </r>
    <r>
      <rPr>
        <sz val="11"/>
        <color theme="1"/>
        <rFont val="Times New Roman"/>
        <family val="1"/>
        <charset val="204"/>
      </rPr>
      <t xml:space="preserve"> </t>
    </r>
  </si>
  <si>
    <t xml:space="preserve">Автошина 11 R22.5 LongMarch LM302/ SuperCargo SC302 16 P.R. TL или эквивалент </t>
  </si>
  <si>
    <t xml:space="preserve">Автошина 11 R22.5 PowerTrac Power Plus+ 16 P.R. или эквивалент </t>
  </si>
  <si>
    <t xml:space="preserve">Автошина 11 R22,5 Sunwide SDR 530 149/146L18P.R или эквивалент </t>
  </si>
  <si>
    <t xml:space="preserve">Автошина 11 R22.5 Sailun SDR1 16 P.R. или эквивалент </t>
  </si>
  <si>
    <t xml:space="preserve">Автошина R22.5 315/80 Sailun SDR1 18P.R. или эквивалент </t>
  </si>
  <si>
    <t xml:space="preserve">Автошина R22.5 315/80 LongMarch LM328 20 P.R. TL или эквивалент </t>
  </si>
  <si>
    <t xml:space="preserve">Автошина R22.5 315/80 WestLake WSA2 18 P.R. TL или эквивалент </t>
  </si>
  <si>
    <t xml:space="preserve">Автошина R22.5 295/80 Sailun SDR1 16 P.R или эквивалент </t>
  </si>
  <si>
    <t xml:space="preserve">Автошина R22.5 295/80 Advance/Samson GL282A 20 P.R. TL или эквивалент </t>
  </si>
  <si>
    <t>Автошина R22.5 295/80 Advance GL267D 20 P.R. TL или эквивалент</t>
  </si>
  <si>
    <t xml:space="preserve">Автошина R22.5 295/80 Sailun SFR1 18 P.R или эквивалент </t>
  </si>
  <si>
    <t xml:space="preserve">Автошина R22.5 295/80 WestLake WSA2 18 P.R. TL или эквивалент </t>
  </si>
  <si>
    <t>Автошина 295/80R22,5 Sunwide SDR 530 152/149L 18 P.R или эквивалент</t>
  </si>
  <si>
    <t xml:space="preserve">Автошина R22.5 295/80 LongMarch LM329 18 P.R. TL или эквивалент </t>
  </si>
  <si>
    <t xml:space="preserve">Автошина 11 R22.5 Advance EN GL268D 16 P.R. TL или эквивалент </t>
  </si>
  <si>
    <t xml:space="preserve">Автошина 11 R22.5 Advance EN GL283A 16 P.R. TL или эквивалент </t>
  </si>
  <si>
    <t xml:space="preserve">Автошина R22.5 315/80 LongMarch LM216 20 P.R. TL или эквивалент </t>
  </si>
  <si>
    <t xml:space="preserve">Автошина R22.5 315/80 Advance GL282A 20 P.R. TL или эквивалент </t>
  </si>
  <si>
    <t>Автошина R22.5 315/80 WestLake WDM2 18 P.R. TL или эквивалент</t>
  </si>
  <si>
    <t>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</si>
</sst>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000"/>
  </numFmts>
  <fonts count="13" x14ac:knownFonts="1">
    <font>
      <sz val="11"/>
      <color theme="1"/>
      <name val="Calibri"/>
      <scheme val="minor"/>
    </font>
    <font>
      <sz val="10"/>
      <name val="Times New Roman"/>
    </font>
    <font>
      <sz val="12"/>
      <name val="Times New Roman"/>
    </font>
    <font>
      <b/>
      <sz val="12"/>
      <name val="Times New Roman"/>
    </font>
    <font>
      <b/>
      <sz val="11"/>
      <name val="Times New Roman"/>
    </font>
    <font>
      <sz val="11"/>
      <color theme="1"/>
      <name val="Times New Roman"/>
    </font>
    <font>
      <sz val="12"/>
      <color theme="1"/>
      <name val="Times New Roman"/>
    </font>
    <font>
      <sz val="11"/>
      <name val="Times New Roman"/>
    </font>
    <font>
      <i/>
      <sz val="11"/>
      <name val="Times New Roman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1A1A1A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7" fillId="0" borderId="0" xfId="0" applyFont="1" applyAlignment="1">
      <alignment vertical="center"/>
    </xf>
    <xf numFmtId="43" fontId="1" fillId="0" borderId="0" xfId="0" applyNumberFormat="1" applyFont="1"/>
    <xf numFmtId="0" fontId="10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3" fillId="0" borderId="2" xfId="0" applyFont="1" applyBorder="1" applyAlignment="1">
      <alignment horizontal="left" vertic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3</xdr:row>
      <xdr:rowOff>1476374</xdr:rowOff>
    </xdr:from>
    <xdr:to>
      <xdr:col>12</xdr:col>
      <xdr:colOff>600075</xdr:colOff>
      <xdr:row>3</xdr:row>
      <xdr:rowOff>1819275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12049125" y="3324223"/>
          <a:ext cx="590549" cy="342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169208</xdr:colOff>
      <xdr:row>3</xdr:row>
      <xdr:rowOff>1266265</xdr:rowOff>
    </xdr:from>
    <xdr:to>
      <xdr:col>11</xdr:col>
      <xdr:colOff>674033</xdr:colOff>
      <xdr:row>3</xdr:row>
      <xdr:rowOff>1523439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1303933" y="3114115"/>
          <a:ext cx="504825" cy="257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tabSelected="1" topLeftCell="A31" workbookViewId="0">
      <selection activeCell="B8" sqref="B8"/>
    </sheetView>
  </sheetViews>
  <sheetFormatPr defaultColWidth="9.109375" defaultRowHeight="13.2" x14ac:dyDescent="0.25"/>
  <cols>
    <col min="1" max="1" width="3.109375" style="1" bestFit="1" customWidth="1"/>
    <col min="2" max="2" width="31" style="1" bestFit="1" customWidth="1"/>
    <col min="3" max="3" width="20.5546875" style="1" bestFit="1" customWidth="1"/>
    <col min="4" max="4" width="5.88671875" style="1" bestFit="1" customWidth="1"/>
    <col min="5" max="5" width="8.88671875" style="1" bestFit="1" customWidth="1"/>
    <col min="6" max="6" width="15.5546875" style="1" bestFit="1" customWidth="1"/>
    <col min="7" max="7" width="16.33203125" style="1" bestFit="1" customWidth="1"/>
    <col min="8" max="8" width="15.88671875" style="1" bestFit="1" customWidth="1"/>
    <col min="9" max="10" width="15.88671875" style="1" hidden="1" customWidth="1"/>
    <col min="11" max="11" width="18.109375" style="1" bestFit="1" customWidth="1"/>
    <col min="12" max="12" width="15.33203125" style="1" customWidth="1"/>
    <col min="13" max="13" width="10.33203125" style="1" bestFit="1" customWidth="1"/>
    <col min="14" max="14" width="11.33203125" style="1" bestFit="1" customWidth="1"/>
    <col min="15" max="15" width="16.33203125" style="1" bestFit="1" customWidth="1"/>
    <col min="16" max="16384" width="9.109375" style="1"/>
  </cols>
  <sheetData>
    <row r="1" spans="1:15" ht="67.5" customHeight="1" x14ac:dyDescent="0.25">
      <c r="K1" s="33" t="s">
        <v>20</v>
      </c>
      <c r="L1" s="33"/>
      <c r="M1" s="33"/>
      <c r="N1" s="33"/>
      <c r="O1" s="33"/>
    </row>
    <row r="2" spans="1:15" ht="39" customHeight="1" x14ac:dyDescent="0.25">
      <c r="A2" s="34" t="s">
        <v>21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5" ht="39" customHeight="1" x14ac:dyDescent="0.25">
      <c r="A3" s="35" t="s">
        <v>0</v>
      </c>
      <c r="B3" s="35" t="s">
        <v>1</v>
      </c>
      <c r="C3" s="35" t="s">
        <v>2</v>
      </c>
      <c r="D3" s="35" t="s">
        <v>3</v>
      </c>
      <c r="E3" s="35" t="s">
        <v>4</v>
      </c>
      <c r="F3" s="35" t="s">
        <v>5</v>
      </c>
      <c r="G3" s="35"/>
      <c r="H3" s="35"/>
      <c r="I3" s="2"/>
      <c r="J3" s="2"/>
      <c r="K3" s="37" t="s">
        <v>6</v>
      </c>
      <c r="L3" s="37"/>
      <c r="M3" s="37"/>
      <c r="N3" s="38" t="s">
        <v>7</v>
      </c>
      <c r="O3" s="38"/>
    </row>
    <row r="4" spans="1:15" ht="144" customHeight="1" x14ac:dyDescent="0.25">
      <c r="A4" s="35"/>
      <c r="B4" s="36"/>
      <c r="C4" s="35"/>
      <c r="D4" s="35"/>
      <c r="E4" s="35"/>
      <c r="F4" s="2" t="s">
        <v>8</v>
      </c>
      <c r="G4" s="2" t="s">
        <v>9</v>
      </c>
      <c r="H4" s="2" t="s">
        <v>10</v>
      </c>
      <c r="I4" s="2" t="s">
        <v>11</v>
      </c>
      <c r="J4" s="2" t="s">
        <v>12</v>
      </c>
      <c r="K4" s="2" t="s">
        <v>13</v>
      </c>
      <c r="L4" s="2" t="s">
        <v>14</v>
      </c>
      <c r="M4" s="2" t="s">
        <v>15</v>
      </c>
      <c r="N4" s="3" t="s">
        <v>16</v>
      </c>
      <c r="O4" s="3" t="s">
        <v>17</v>
      </c>
    </row>
    <row r="5" spans="1:15" s="4" customFormat="1" ht="41.4" x14ac:dyDescent="0.3">
      <c r="A5" s="24">
        <v>1</v>
      </c>
      <c r="B5" s="27" t="s">
        <v>24</v>
      </c>
      <c r="C5" s="25" t="s">
        <v>23</v>
      </c>
      <c r="D5" s="23" t="s">
        <v>56</v>
      </c>
      <c r="E5" s="6">
        <v>1</v>
      </c>
      <c r="F5" s="10">
        <v>81600</v>
      </c>
      <c r="G5" s="10">
        <v>81400</v>
      </c>
      <c r="H5" s="10">
        <v>81600</v>
      </c>
      <c r="I5" s="10"/>
      <c r="J5" s="10"/>
      <c r="K5" s="10">
        <f t="shared" ref="K5:K36" si="0">AVERAGE(F5:H5)</f>
        <v>81533.333333333328</v>
      </c>
      <c r="L5" s="12">
        <f t="shared" ref="L5:L36" si="1">SQRT(((SUM((POWER(H5-K5,2)),(POWER(G5-K5,2)),(POWER(F5-K5,2)))/(COLUMNS(F5:H5)-1))))</f>
        <v>115.47005383792516</v>
      </c>
      <c r="M5" s="12">
        <f t="shared" ref="M5:M36" si="2">L5/K5*100</f>
        <v>0.14162312408576269</v>
      </c>
      <c r="N5" s="13">
        <f t="shared" ref="N5:N36" si="3">K5</f>
        <v>81533.333333333328</v>
      </c>
      <c r="O5" s="13">
        <f t="shared" ref="O5:O36" si="4">N5*E5</f>
        <v>81533.333333333328</v>
      </c>
    </row>
    <row r="6" spans="1:15" s="4" customFormat="1" ht="41.4" x14ac:dyDescent="0.3">
      <c r="A6" s="24">
        <v>2</v>
      </c>
      <c r="B6" s="27" t="s">
        <v>25</v>
      </c>
      <c r="C6" s="25" t="s">
        <v>23</v>
      </c>
      <c r="D6" s="23" t="s">
        <v>56</v>
      </c>
      <c r="E6" s="6">
        <v>1</v>
      </c>
      <c r="F6" s="10">
        <v>30600</v>
      </c>
      <c r="G6" s="10">
        <v>30500</v>
      </c>
      <c r="H6" s="10">
        <v>30700</v>
      </c>
      <c r="I6" s="10"/>
      <c r="J6" s="10"/>
      <c r="K6" s="10">
        <f t="shared" si="0"/>
        <v>30600</v>
      </c>
      <c r="L6" s="12">
        <f t="shared" si="1"/>
        <v>100</v>
      </c>
      <c r="M6" s="12">
        <f t="shared" si="2"/>
        <v>0.32679738562091504</v>
      </c>
      <c r="N6" s="13">
        <f t="shared" si="3"/>
        <v>30600</v>
      </c>
      <c r="O6" s="13">
        <f t="shared" si="4"/>
        <v>30600</v>
      </c>
    </row>
    <row r="7" spans="1:15" s="4" customFormat="1" ht="41.4" x14ac:dyDescent="0.3">
      <c r="A7" s="24">
        <v>3</v>
      </c>
      <c r="B7" s="27" t="s">
        <v>26</v>
      </c>
      <c r="C7" s="25" t="s">
        <v>23</v>
      </c>
      <c r="D7" s="23" t="s">
        <v>56</v>
      </c>
      <c r="E7" s="6">
        <v>1</v>
      </c>
      <c r="F7" s="10">
        <v>30590</v>
      </c>
      <c r="G7" s="10">
        <v>30490</v>
      </c>
      <c r="H7" s="10">
        <v>30690</v>
      </c>
      <c r="I7" s="10"/>
      <c r="J7" s="10"/>
      <c r="K7" s="10">
        <f t="shared" si="0"/>
        <v>30590</v>
      </c>
      <c r="L7" s="12">
        <f t="shared" si="1"/>
        <v>100</v>
      </c>
      <c r="M7" s="12">
        <f t="shared" si="2"/>
        <v>0.32690421706440015</v>
      </c>
      <c r="N7" s="13">
        <f t="shared" si="3"/>
        <v>30590</v>
      </c>
      <c r="O7" s="13">
        <f t="shared" si="4"/>
        <v>30590</v>
      </c>
    </row>
    <row r="8" spans="1:15" s="4" customFormat="1" ht="41.4" x14ac:dyDescent="0.3">
      <c r="A8" s="24">
        <v>4</v>
      </c>
      <c r="B8" s="30" t="s">
        <v>27</v>
      </c>
      <c r="C8" s="25" t="s">
        <v>23</v>
      </c>
      <c r="D8" s="23" t="s">
        <v>56</v>
      </c>
      <c r="E8" s="6">
        <v>1</v>
      </c>
      <c r="F8" s="29">
        <v>29700</v>
      </c>
      <c r="G8" s="10">
        <v>29690</v>
      </c>
      <c r="H8" s="10">
        <v>29890</v>
      </c>
      <c r="I8" s="10"/>
      <c r="J8" s="10"/>
      <c r="K8" s="10">
        <f t="shared" si="0"/>
        <v>29760</v>
      </c>
      <c r="L8" s="12">
        <f t="shared" si="1"/>
        <v>112.69427669584645</v>
      </c>
      <c r="M8" s="12">
        <f t="shared" si="2"/>
        <v>0.37867700502636581</v>
      </c>
      <c r="N8" s="13">
        <f t="shared" si="3"/>
        <v>29760</v>
      </c>
      <c r="O8" s="13">
        <f t="shared" si="4"/>
        <v>29760</v>
      </c>
    </row>
    <row r="9" spans="1:15" s="4" customFormat="1" ht="41.4" x14ac:dyDescent="0.3">
      <c r="A9" s="24">
        <v>5</v>
      </c>
      <c r="B9" s="27" t="s">
        <v>28</v>
      </c>
      <c r="C9" s="25" t="s">
        <v>23</v>
      </c>
      <c r="D9" s="23" t="s">
        <v>56</v>
      </c>
      <c r="E9" s="6">
        <v>1</v>
      </c>
      <c r="F9" s="10">
        <v>29690</v>
      </c>
      <c r="G9" s="10">
        <v>29490</v>
      </c>
      <c r="H9" s="10">
        <v>29690</v>
      </c>
      <c r="I9" s="10"/>
      <c r="J9" s="10"/>
      <c r="K9" s="10">
        <f t="shared" si="0"/>
        <v>29623.333333333332</v>
      </c>
      <c r="L9" s="12">
        <f t="shared" si="1"/>
        <v>115.47005383792515</v>
      </c>
      <c r="M9" s="12">
        <f t="shared" si="2"/>
        <v>0.38979426298388142</v>
      </c>
      <c r="N9" s="13">
        <f t="shared" si="3"/>
        <v>29623.333333333332</v>
      </c>
      <c r="O9" s="13">
        <f t="shared" si="4"/>
        <v>29623.333333333332</v>
      </c>
    </row>
    <row r="10" spans="1:15" s="4" customFormat="1" ht="41.4" x14ac:dyDescent="0.3">
      <c r="A10" s="24">
        <v>6</v>
      </c>
      <c r="B10" s="27" t="s">
        <v>29</v>
      </c>
      <c r="C10" s="25" t="s">
        <v>23</v>
      </c>
      <c r="D10" s="23" t="s">
        <v>56</v>
      </c>
      <c r="E10" s="6">
        <v>1</v>
      </c>
      <c r="F10" s="10">
        <v>30000</v>
      </c>
      <c r="G10" s="10">
        <v>29990</v>
      </c>
      <c r="H10" s="10">
        <v>31000</v>
      </c>
      <c r="I10" s="10"/>
      <c r="J10" s="10"/>
      <c r="K10" s="10">
        <f t="shared" si="0"/>
        <v>30330</v>
      </c>
      <c r="L10" s="12">
        <f t="shared" si="1"/>
        <v>580.25856305616037</v>
      </c>
      <c r="M10" s="12">
        <f t="shared" si="2"/>
        <v>1.9131505540921874</v>
      </c>
      <c r="N10" s="13">
        <f t="shared" si="3"/>
        <v>30330</v>
      </c>
      <c r="O10" s="13">
        <f t="shared" si="4"/>
        <v>30330</v>
      </c>
    </row>
    <row r="11" spans="1:15" s="4" customFormat="1" ht="27.6" x14ac:dyDescent="0.3">
      <c r="A11" s="24">
        <v>7</v>
      </c>
      <c r="B11" s="27" t="s">
        <v>30</v>
      </c>
      <c r="C11" s="25" t="s">
        <v>23</v>
      </c>
      <c r="D11" s="23" t="s">
        <v>56</v>
      </c>
      <c r="E11" s="6">
        <v>1</v>
      </c>
      <c r="F11" s="10">
        <v>29850</v>
      </c>
      <c r="G11" s="10">
        <v>29750</v>
      </c>
      <c r="H11" s="10">
        <v>29950</v>
      </c>
      <c r="I11" s="10"/>
      <c r="J11" s="10"/>
      <c r="K11" s="10">
        <f t="shared" si="0"/>
        <v>29850</v>
      </c>
      <c r="L11" s="12">
        <f t="shared" si="1"/>
        <v>100</v>
      </c>
      <c r="M11" s="12">
        <f t="shared" si="2"/>
        <v>0.33500837520938026</v>
      </c>
      <c r="N11" s="13">
        <f t="shared" si="3"/>
        <v>29850</v>
      </c>
      <c r="O11" s="13">
        <f t="shared" si="4"/>
        <v>29850</v>
      </c>
    </row>
    <row r="12" spans="1:15" s="4" customFormat="1" ht="41.4" x14ac:dyDescent="0.3">
      <c r="A12" s="24">
        <v>8</v>
      </c>
      <c r="B12" s="27" t="s">
        <v>31</v>
      </c>
      <c r="C12" s="25" t="s">
        <v>23</v>
      </c>
      <c r="D12" s="23" t="s">
        <v>56</v>
      </c>
      <c r="E12" s="6">
        <v>1</v>
      </c>
      <c r="F12" s="10">
        <v>27000</v>
      </c>
      <c r="G12" s="10">
        <v>26990</v>
      </c>
      <c r="H12" s="10">
        <v>27100</v>
      </c>
      <c r="I12" s="10"/>
      <c r="J12" s="10"/>
      <c r="K12" s="10">
        <f t="shared" si="0"/>
        <v>27030</v>
      </c>
      <c r="L12" s="12">
        <f t="shared" si="1"/>
        <v>60.827625302982199</v>
      </c>
      <c r="M12" s="12">
        <f t="shared" si="2"/>
        <v>0.22503745950048906</v>
      </c>
      <c r="N12" s="13">
        <f t="shared" si="3"/>
        <v>27030</v>
      </c>
      <c r="O12" s="13">
        <f t="shared" si="4"/>
        <v>27030</v>
      </c>
    </row>
    <row r="13" spans="1:15" s="4" customFormat="1" ht="41.4" x14ac:dyDescent="0.3">
      <c r="A13" s="24">
        <v>9</v>
      </c>
      <c r="B13" s="27" t="s">
        <v>32</v>
      </c>
      <c r="C13" s="25" t="s">
        <v>23</v>
      </c>
      <c r="D13" s="23" t="s">
        <v>56</v>
      </c>
      <c r="E13" s="6">
        <v>1</v>
      </c>
      <c r="F13" s="10">
        <v>30000</v>
      </c>
      <c r="G13" s="10">
        <v>29990</v>
      </c>
      <c r="H13" s="10">
        <v>30990</v>
      </c>
      <c r="I13" s="10"/>
      <c r="J13" s="10"/>
      <c r="K13" s="10">
        <f t="shared" si="0"/>
        <v>30326.666666666668</v>
      </c>
      <c r="L13" s="12">
        <f t="shared" si="1"/>
        <v>574.48527686384909</v>
      </c>
      <c r="M13" s="12">
        <f t="shared" si="2"/>
        <v>1.8943238410546792</v>
      </c>
      <c r="N13" s="13">
        <f t="shared" si="3"/>
        <v>30326.666666666668</v>
      </c>
      <c r="O13" s="13">
        <f t="shared" si="4"/>
        <v>30326.666666666668</v>
      </c>
    </row>
    <row r="14" spans="1:15" s="4" customFormat="1" ht="41.4" x14ac:dyDescent="0.3">
      <c r="A14" s="24">
        <v>10</v>
      </c>
      <c r="B14" s="27" t="s">
        <v>33</v>
      </c>
      <c r="C14" s="25" t="s">
        <v>23</v>
      </c>
      <c r="D14" s="23" t="s">
        <v>56</v>
      </c>
      <c r="E14" s="6">
        <v>1</v>
      </c>
      <c r="F14" s="10">
        <v>29000</v>
      </c>
      <c r="G14" s="10">
        <v>28990</v>
      </c>
      <c r="H14" s="10">
        <v>30990</v>
      </c>
      <c r="I14" s="10"/>
      <c r="J14" s="10"/>
      <c r="K14" s="10">
        <f t="shared" si="0"/>
        <v>29660</v>
      </c>
      <c r="L14" s="12">
        <f t="shared" si="1"/>
        <v>1151.8246394308467</v>
      </c>
      <c r="M14" s="12">
        <f t="shared" si="2"/>
        <v>3.8834276447432461</v>
      </c>
      <c r="N14" s="13">
        <f t="shared" si="3"/>
        <v>29660</v>
      </c>
      <c r="O14" s="13">
        <f t="shared" si="4"/>
        <v>29660</v>
      </c>
    </row>
    <row r="15" spans="1:15" s="4" customFormat="1" ht="41.4" x14ac:dyDescent="0.3">
      <c r="A15" s="24">
        <v>11</v>
      </c>
      <c r="B15" s="27" t="s">
        <v>34</v>
      </c>
      <c r="C15" s="25" t="s">
        <v>23</v>
      </c>
      <c r="D15" s="23" t="s">
        <v>56</v>
      </c>
      <c r="E15" s="6">
        <v>1</v>
      </c>
      <c r="F15" s="10">
        <v>27000</v>
      </c>
      <c r="G15" s="10">
        <v>26990</v>
      </c>
      <c r="H15" s="10">
        <v>27990</v>
      </c>
      <c r="I15" s="10"/>
      <c r="J15" s="10"/>
      <c r="K15" s="10">
        <f t="shared" si="0"/>
        <v>27326.666666666668</v>
      </c>
      <c r="L15" s="12">
        <f t="shared" si="1"/>
        <v>574.48527686384909</v>
      </c>
      <c r="M15" s="12">
        <f t="shared" si="2"/>
        <v>2.1022881563692941</v>
      </c>
      <c r="N15" s="13">
        <f t="shared" si="3"/>
        <v>27326.666666666668</v>
      </c>
      <c r="O15" s="13">
        <f t="shared" si="4"/>
        <v>27326.666666666668</v>
      </c>
    </row>
    <row r="16" spans="1:15" s="4" customFormat="1" ht="41.4" x14ac:dyDescent="0.3">
      <c r="A16" s="24">
        <v>12</v>
      </c>
      <c r="B16" s="27" t="s">
        <v>35</v>
      </c>
      <c r="C16" s="25" t="s">
        <v>23</v>
      </c>
      <c r="D16" s="23" t="s">
        <v>56</v>
      </c>
      <c r="E16" s="6">
        <v>1</v>
      </c>
      <c r="F16" s="10">
        <v>26700</v>
      </c>
      <c r="G16" s="10">
        <v>26500</v>
      </c>
      <c r="H16" s="10">
        <v>26700</v>
      </c>
      <c r="I16" s="10"/>
      <c r="J16" s="10"/>
      <c r="K16" s="10">
        <f t="shared" si="0"/>
        <v>26633.333333333332</v>
      </c>
      <c r="L16" s="12">
        <f t="shared" si="1"/>
        <v>115.47005383792515</v>
      </c>
      <c r="M16" s="12">
        <f t="shared" si="2"/>
        <v>0.43355464519871767</v>
      </c>
      <c r="N16" s="13">
        <f t="shared" si="3"/>
        <v>26633.333333333332</v>
      </c>
      <c r="O16" s="13">
        <f t="shared" si="4"/>
        <v>26633.333333333332</v>
      </c>
    </row>
    <row r="17" spans="1:15" s="4" customFormat="1" ht="41.4" x14ac:dyDescent="0.3">
      <c r="A17" s="24">
        <v>13</v>
      </c>
      <c r="B17" s="27" t="s">
        <v>36</v>
      </c>
      <c r="C17" s="25" t="s">
        <v>23</v>
      </c>
      <c r="D17" s="23" t="s">
        <v>56</v>
      </c>
      <c r="E17" s="6">
        <v>1</v>
      </c>
      <c r="F17" s="10">
        <v>29590</v>
      </c>
      <c r="G17" s="10">
        <v>29490</v>
      </c>
      <c r="H17" s="10">
        <v>29890</v>
      </c>
      <c r="I17" s="10"/>
      <c r="J17" s="10"/>
      <c r="K17" s="10">
        <f t="shared" si="0"/>
        <v>29656.666666666668</v>
      </c>
      <c r="L17" s="12">
        <f t="shared" si="1"/>
        <v>208.16659994661327</v>
      </c>
      <c r="M17" s="12">
        <f t="shared" si="2"/>
        <v>0.70192177120359656</v>
      </c>
      <c r="N17" s="13">
        <f t="shared" si="3"/>
        <v>29656.666666666668</v>
      </c>
      <c r="O17" s="13">
        <f t="shared" si="4"/>
        <v>29656.666666666668</v>
      </c>
    </row>
    <row r="18" spans="1:15" s="4" customFormat="1" ht="41.4" x14ac:dyDescent="0.3">
      <c r="A18" s="24">
        <v>14</v>
      </c>
      <c r="B18" s="28" t="s">
        <v>37</v>
      </c>
      <c r="C18" s="25" t="s">
        <v>23</v>
      </c>
      <c r="D18" s="23" t="s">
        <v>56</v>
      </c>
      <c r="E18" s="6">
        <v>1</v>
      </c>
      <c r="F18" s="10">
        <v>33100</v>
      </c>
      <c r="G18" s="10">
        <v>33000</v>
      </c>
      <c r="H18" s="10">
        <v>33500</v>
      </c>
      <c r="I18" s="10"/>
      <c r="J18" s="10"/>
      <c r="K18" s="10">
        <f t="shared" si="0"/>
        <v>33200</v>
      </c>
      <c r="L18" s="12">
        <f t="shared" si="1"/>
        <v>264.57513110645908</v>
      </c>
      <c r="M18" s="12">
        <f t="shared" si="2"/>
        <v>0.79691304550138287</v>
      </c>
      <c r="N18" s="13">
        <f t="shared" si="3"/>
        <v>33200</v>
      </c>
      <c r="O18" s="13">
        <f t="shared" si="4"/>
        <v>33200</v>
      </c>
    </row>
    <row r="19" spans="1:15" s="4" customFormat="1" ht="41.4" x14ac:dyDescent="0.3">
      <c r="A19" s="24">
        <v>15</v>
      </c>
      <c r="B19" s="28" t="s">
        <v>38</v>
      </c>
      <c r="C19" s="25" t="s">
        <v>23</v>
      </c>
      <c r="D19" s="23" t="s">
        <v>56</v>
      </c>
      <c r="E19" s="6">
        <v>1</v>
      </c>
      <c r="F19" s="10">
        <v>30200</v>
      </c>
      <c r="G19" s="10">
        <v>30000</v>
      </c>
      <c r="H19" s="10">
        <v>30400</v>
      </c>
      <c r="I19" s="10"/>
      <c r="J19" s="10"/>
      <c r="K19" s="10">
        <f t="shared" si="0"/>
        <v>30200</v>
      </c>
      <c r="L19" s="12">
        <f t="shared" si="1"/>
        <v>200</v>
      </c>
      <c r="M19" s="12">
        <f t="shared" si="2"/>
        <v>0.66225165562913912</v>
      </c>
      <c r="N19" s="13">
        <f t="shared" si="3"/>
        <v>30200</v>
      </c>
      <c r="O19" s="13">
        <f t="shared" si="4"/>
        <v>30200</v>
      </c>
    </row>
    <row r="20" spans="1:15" s="4" customFormat="1" ht="41.4" x14ac:dyDescent="0.3">
      <c r="A20" s="24">
        <v>16</v>
      </c>
      <c r="B20" s="28" t="s">
        <v>39</v>
      </c>
      <c r="C20" s="25" t="s">
        <v>23</v>
      </c>
      <c r="D20" s="23" t="s">
        <v>56</v>
      </c>
      <c r="E20" s="6">
        <v>1</v>
      </c>
      <c r="F20" s="10">
        <v>25300</v>
      </c>
      <c r="G20" s="10">
        <v>25000</v>
      </c>
      <c r="H20" s="10">
        <v>25500</v>
      </c>
      <c r="I20" s="10"/>
      <c r="J20" s="10"/>
      <c r="K20" s="10">
        <f t="shared" si="0"/>
        <v>25266.666666666668</v>
      </c>
      <c r="L20" s="12">
        <f t="shared" si="1"/>
        <v>251.66114784235833</v>
      </c>
      <c r="M20" s="12">
        <f t="shared" si="2"/>
        <v>0.99602037404627297</v>
      </c>
      <c r="N20" s="13">
        <f t="shared" si="3"/>
        <v>25266.666666666668</v>
      </c>
      <c r="O20" s="13">
        <f t="shared" si="4"/>
        <v>25266.666666666668</v>
      </c>
    </row>
    <row r="21" spans="1:15" s="4" customFormat="1" ht="27.6" x14ac:dyDescent="0.3">
      <c r="A21" s="24">
        <v>17</v>
      </c>
      <c r="B21" s="28" t="s">
        <v>40</v>
      </c>
      <c r="C21" s="25" t="s">
        <v>23</v>
      </c>
      <c r="D21" s="23" t="s">
        <v>56</v>
      </c>
      <c r="E21" s="6">
        <v>1</v>
      </c>
      <c r="F21" s="10">
        <v>31100</v>
      </c>
      <c r="G21" s="10">
        <v>31000</v>
      </c>
      <c r="H21" s="10">
        <v>31300</v>
      </c>
      <c r="I21" s="10"/>
      <c r="J21" s="10"/>
      <c r="K21" s="10">
        <f t="shared" si="0"/>
        <v>31133.333333333332</v>
      </c>
      <c r="L21" s="12">
        <f t="shared" si="1"/>
        <v>152.75252316519467</v>
      </c>
      <c r="M21" s="12">
        <f t="shared" si="2"/>
        <v>0.49063979603381586</v>
      </c>
      <c r="N21" s="13">
        <f t="shared" si="3"/>
        <v>31133.333333333332</v>
      </c>
      <c r="O21" s="13">
        <f t="shared" si="4"/>
        <v>31133.333333333332</v>
      </c>
    </row>
    <row r="22" spans="1:15" s="4" customFormat="1" ht="27.6" x14ac:dyDescent="0.3">
      <c r="A22" s="24">
        <v>18</v>
      </c>
      <c r="B22" s="28" t="s">
        <v>41</v>
      </c>
      <c r="C22" s="25" t="s">
        <v>23</v>
      </c>
      <c r="D22" s="23" t="s">
        <v>56</v>
      </c>
      <c r="E22" s="6">
        <v>1</v>
      </c>
      <c r="F22" s="10">
        <v>40000</v>
      </c>
      <c r="G22" s="10">
        <v>39900</v>
      </c>
      <c r="H22" s="10">
        <v>41200</v>
      </c>
      <c r="I22" s="10"/>
      <c r="J22" s="10"/>
      <c r="K22" s="10">
        <f t="shared" si="0"/>
        <v>40366.666666666664</v>
      </c>
      <c r="L22" s="12">
        <f t="shared" si="1"/>
        <v>723.41781380702355</v>
      </c>
      <c r="M22" s="12">
        <f t="shared" si="2"/>
        <v>1.7921167972098024</v>
      </c>
      <c r="N22" s="13">
        <f t="shared" si="3"/>
        <v>40366.666666666664</v>
      </c>
      <c r="O22" s="13">
        <f t="shared" si="4"/>
        <v>40366.666666666664</v>
      </c>
    </row>
    <row r="23" spans="1:15" s="4" customFormat="1" ht="41.4" x14ac:dyDescent="0.3">
      <c r="A23" s="24">
        <v>19</v>
      </c>
      <c r="B23" s="28" t="s">
        <v>42</v>
      </c>
      <c r="C23" s="25" t="s">
        <v>23</v>
      </c>
      <c r="D23" s="23" t="s">
        <v>56</v>
      </c>
      <c r="E23" s="6">
        <v>1</v>
      </c>
      <c r="F23" s="10">
        <v>32300</v>
      </c>
      <c r="G23" s="10">
        <v>32000</v>
      </c>
      <c r="H23" s="10">
        <v>32300</v>
      </c>
      <c r="I23" s="10"/>
      <c r="J23" s="10"/>
      <c r="K23" s="10">
        <f t="shared" si="0"/>
        <v>32200</v>
      </c>
      <c r="L23" s="12">
        <f t="shared" si="1"/>
        <v>173.20508075688772</v>
      </c>
      <c r="M23" s="12">
        <f t="shared" si="2"/>
        <v>0.5379039775058625</v>
      </c>
      <c r="N23" s="13">
        <f t="shared" si="3"/>
        <v>32200</v>
      </c>
      <c r="O23" s="13">
        <f t="shared" si="4"/>
        <v>32200</v>
      </c>
    </row>
    <row r="24" spans="1:15" s="4" customFormat="1" ht="27.6" x14ac:dyDescent="0.3">
      <c r="A24" s="24">
        <v>20</v>
      </c>
      <c r="B24" s="28" t="s">
        <v>43</v>
      </c>
      <c r="C24" s="25" t="s">
        <v>23</v>
      </c>
      <c r="D24" s="23" t="s">
        <v>56</v>
      </c>
      <c r="E24" s="6">
        <v>1</v>
      </c>
      <c r="F24" s="10">
        <v>38800</v>
      </c>
      <c r="G24" s="10">
        <v>38700</v>
      </c>
      <c r="H24" s="10">
        <v>39600</v>
      </c>
      <c r="I24" s="10"/>
      <c r="J24" s="10"/>
      <c r="K24" s="10">
        <f t="shared" si="0"/>
        <v>39033.333333333336</v>
      </c>
      <c r="L24" s="12">
        <f t="shared" si="1"/>
        <v>493.28828623162474</v>
      </c>
      <c r="M24" s="12">
        <f t="shared" si="2"/>
        <v>1.2637616214302938</v>
      </c>
      <c r="N24" s="13">
        <f t="shared" si="3"/>
        <v>39033.333333333336</v>
      </c>
      <c r="O24" s="13">
        <f t="shared" si="4"/>
        <v>39033.333333333336</v>
      </c>
    </row>
    <row r="25" spans="1:15" s="4" customFormat="1" ht="27.6" x14ac:dyDescent="0.3">
      <c r="A25" s="24">
        <v>21</v>
      </c>
      <c r="B25" s="28" t="s">
        <v>44</v>
      </c>
      <c r="C25" s="25" t="s">
        <v>23</v>
      </c>
      <c r="D25" s="23" t="s">
        <v>56</v>
      </c>
      <c r="E25" s="6">
        <v>1</v>
      </c>
      <c r="F25" s="10">
        <v>35200</v>
      </c>
      <c r="G25" s="10">
        <v>35000</v>
      </c>
      <c r="H25" s="10">
        <v>35400</v>
      </c>
      <c r="I25" s="10"/>
      <c r="J25" s="10"/>
      <c r="K25" s="10">
        <f t="shared" si="0"/>
        <v>35200</v>
      </c>
      <c r="L25" s="12">
        <f t="shared" si="1"/>
        <v>200</v>
      </c>
      <c r="M25" s="12">
        <f t="shared" si="2"/>
        <v>0.56818181818181823</v>
      </c>
      <c r="N25" s="13">
        <f t="shared" si="3"/>
        <v>35200</v>
      </c>
      <c r="O25" s="13">
        <f t="shared" si="4"/>
        <v>35200</v>
      </c>
    </row>
    <row r="26" spans="1:15" s="4" customFormat="1" ht="41.4" x14ac:dyDescent="0.3">
      <c r="A26" s="24">
        <v>22</v>
      </c>
      <c r="B26" s="28" t="s">
        <v>45</v>
      </c>
      <c r="C26" s="25" t="s">
        <v>23</v>
      </c>
      <c r="D26" s="23" t="s">
        <v>56</v>
      </c>
      <c r="E26" s="6">
        <v>1</v>
      </c>
      <c r="F26" s="10">
        <v>29200</v>
      </c>
      <c r="G26" s="10">
        <v>29000</v>
      </c>
      <c r="H26" s="10">
        <v>29800</v>
      </c>
      <c r="I26" s="10"/>
      <c r="J26" s="10"/>
      <c r="K26" s="10">
        <f t="shared" si="0"/>
        <v>29333.333333333332</v>
      </c>
      <c r="L26" s="12">
        <f t="shared" si="1"/>
        <v>416.33319989322655</v>
      </c>
      <c r="M26" s="12">
        <f t="shared" si="2"/>
        <v>1.4193177269087269</v>
      </c>
      <c r="N26" s="13">
        <f t="shared" si="3"/>
        <v>29333.333333333332</v>
      </c>
      <c r="O26" s="13">
        <f t="shared" si="4"/>
        <v>29333.333333333332</v>
      </c>
    </row>
    <row r="27" spans="1:15" s="4" customFormat="1" ht="41.4" x14ac:dyDescent="0.3">
      <c r="A27" s="24">
        <v>23</v>
      </c>
      <c r="B27" s="28" t="s">
        <v>46</v>
      </c>
      <c r="C27" s="25" t="s">
        <v>23</v>
      </c>
      <c r="D27" s="23" t="s">
        <v>56</v>
      </c>
      <c r="E27" s="6">
        <v>1</v>
      </c>
      <c r="F27" s="10">
        <v>30000</v>
      </c>
      <c r="G27" s="10">
        <v>29900</v>
      </c>
      <c r="H27" s="10">
        <v>31900</v>
      </c>
      <c r="I27" s="10"/>
      <c r="J27" s="10"/>
      <c r="K27" s="10">
        <f t="shared" si="0"/>
        <v>30600</v>
      </c>
      <c r="L27" s="12">
        <f t="shared" si="1"/>
        <v>1126.9427669584645</v>
      </c>
      <c r="M27" s="12">
        <f t="shared" si="2"/>
        <v>3.6828194998642627</v>
      </c>
      <c r="N27" s="13">
        <f t="shared" si="3"/>
        <v>30600</v>
      </c>
      <c r="O27" s="13">
        <f t="shared" si="4"/>
        <v>30600</v>
      </c>
    </row>
    <row r="28" spans="1:15" s="4" customFormat="1" ht="27.6" x14ac:dyDescent="0.3">
      <c r="A28" s="24">
        <v>24</v>
      </c>
      <c r="B28" s="28" t="s">
        <v>47</v>
      </c>
      <c r="C28" s="25" t="s">
        <v>23</v>
      </c>
      <c r="D28" s="23" t="s">
        <v>56</v>
      </c>
      <c r="E28" s="6">
        <v>1</v>
      </c>
      <c r="F28" s="10">
        <v>35900</v>
      </c>
      <c r="G28" s="10">
        <v>35800</v>
      </c>
      <c r="H28" s="10">
        <v>36000</v>
      </c>
      <c r="I28" s="10"/>
      <c r="J28" s="10"/>
      <c r="K28" s="10">
        <f t="shared" si="0"/>
        <v>35900</v>
      </c>
      <c r="L28" s="12">
        <f t="shared" si="1"/>
        <v>100</v>
      </c>
      <c r="M28" s="12">
        <f t="shared" si="2"/>
        <v>0.2785515320334262</v>
      </c>
      <c r="N28" s="13">
        <f t="shared" si="3"/>
        <v>35900</v>
      </c>
      <c r="O28" s="13">
        <f t="shared" si="4"/>
        <v>35900</v>
      </c>
    </row>
    <row r="29" spans="1:15" s="4" customFormat="1" ht="27.6" x14ac:dyDescent="0.3">
      <c r="A29" s="24">
        <v>25</v>
      </c>
      <c r="B29" s="28" t="s">
        <v>48</v>
      </c>
      <c r="C29" s="25" t="s">
        <v>23</v>
      </c>
      <c r="D29" s="23" t="s">
        <v>56</v>
      </c>
      <c r="E29" s="6">
        <v>1</v>
      </c>
      <c r="F29" s="10">
        <v>35000</v>
      </c>
      <c r="G29" s="10">
        <v>34900</v>
      </c>
      <c r="H29" s="10">
        <v>35000</v>
      </c>
      <c r="I29" s="10"/>
      <c r="J29" s="10"/>
      <c r="K29" s="10">
        <f t="shared" si="0"/>
        <v>34966.666666666664</v>
      </c>
      <c r="L29" s="12">
        <f t="shared" si="1"/>
        <v>57.735026918962582</v>
      </c>
      <c r="M29" s="12">
        <f t="shared" si="2"/>
        <v>0.16511447164622284</v>
      </c>
      <c r="N29" s="13">
        <f t="shared" si="3"/>
        <v>34966.666666666664</v>
      </c>
      <c r="O29" s="13">
        <f t="shared" si="4"/>
        <v>34966.666666666664</v>
      </c>
    </row>
    <row r="30" spans="1:15" s="4" customFormat="1" ht="41.4" x14ac:dyDescent="0.3">
      <c r="A30" s="24">
        <v>26</v>
      </c>
      <c r="B30" s="28" t="s">
        <v>49</v>
      </c>
      <c r="C30" s="25" t="s">
        <v>23</v>
      </c>
      <c r="D30" s="23" t="s">
        <v>56</v>
      </c>
      <c r="E30" s="6">
        <v>1</v>
      </c>
      <c r="F30" s="10">
        <v>25100</v>
      </c>
      <c r="G30" s="10">
        <v>25000</v>
      </c>
      <c r="H30" s="10">
        <v>25000</v>
      </c>
      <c r="I30" s="10"/>
      <c r="J30" s="10"/>
      <c r="K30" s="10">
        <f t="shared" si="0"/>
        <v>25033.333333333332</v>
      </c>
      <c r="L30" s="12">
        <f t="shared" si="1"/>
        <v>57.735026918962575</v>
      </c>
      <c r="M30" s="12">
        <f t="shared" si="2"/>
        <v>0.23063259754578924</v>
      </c>
      <c r="N30" s="13">
        <f t="shared" si="3"/>
        <v>25033.333333333332</v>
      </c>
      <c r="O30" s="13">
        <f t="shared" si="4"/>
        <v>25033.333333333332</v>
      </c>
    </row>
    <row r="31" spans="1:15" s="4" customFormat="1" ht="41.4" x14ac:dyDescent="0.3">
      <c r="A31" s="24">
        <v>27</v>
      </c>
      <c r="B31" s="28" t="s">
        <v>50</v>
      </c>
      <c r="C31" s="25" t="s">
        <v>23</v>
      </c>
      <c r="D31" s="23" t="s">
        <v>56</v>
      </c>
      <c r="E31" s="6">
        <v>1</v>
      </c>
      <c r="F31" s="10">
        <v>34000</v>
      </c>
      <c r="G31" s="10">
        <v>33900</v>
      </c>
      <c r="H31" s="10">
        <v>34900</v>
      </c>
      <c r="I31" s="10"/>
      <c r="J31" s="10"/>
      <c r="K31" s="10">
        <f t="shared" si="0"/>
        <v>34266.666666666664</v>
      </c>
      <c r="L31" s="12">
        <f t="shared" si="1"/>
        <v>550.75705472861023</v>
      </c>
      <c r="M31" s="12">
        <f t="shared" si="2"/>
        <v>1.6072676694414696</v>
      </c>
      <c r="N31" s="13">
        <f t="shared" si="3"/>
        <v>34266.666666666664</v>
      </c>
      <c r="O31" s="13">
        <f t="shared" si="4"/>
        <v>34266.666666666664</v>
      </c>
    </row>
    <row r="32" spans="1:15" s="4" customFormat="1" ht="41.4" x14ac:dyDescent="0.3">
      <c r="A32" s="24">
        <v>28</v>
      </c>
      <c r="B32" s="28" t="s">
        <v>51</v>
      </c>
      <c r="C32" s="25" t="s">
        <v>23</v>
      </c>
      <c r="D32" s="23" t="s">
        <v>56</v>
      </c>
      <c r="E32" s="6">
        <v>1</v>
      </c>
      <c r="F32" s="10">
        <v>30000</v>
      </c>
      <c r="G32" s="10">
        <v>29950</v>
      </c>
      <c r="H32" s="10">
        <v>31000</v>
      </c>
      <c r="I32" s="10"/>
      <c r="J32" s="10"/>
      <c r="K32" s="10">
        <f t="shared" si="0"/>
        <v>30316.666666666668</v>
      </c>
      <c r="L32" s="12">
        <f t="shared" si="1"/>
        <v>592.31185479722876</v>
      </c>
      <c r="M32" s="12">
        <f t="shared" si="2"/>
        <v>1.9537499333608426</v>
      </c>
      <c r="N32" s="13">
        <f t="shared" si="3"/>
        <v>30316.666666666668</v>
      </c>
      <c r="O32" s="13">
        <f t="shared" si="4"/>
        <v>30316.666666666668</v>
      </c>
    </row>
    <row r="33" spans="1:15" s="4" customFormat="1" ht="41.4" x14ac:dyDescent="0.3">
      <c r="A33" s="24">
        <v>29</v>
      </c>
      <c r="B33" s="28" t="s">
        <v>52</v>
      </c>
      <c r="C33" s="25" t="s">
        <v>23</v>
      </c>
      <c r="D33" s="23" t="s">
        <v>56</v>
      </c>
      <c r="E33" s="6">
        <v>1</v>
      </c>
      <c r="F33" s="10">
        <v>29100</v>
      </c>
      <c r="G33" s="10">
        <v>29000</v>
      </c>
      <c r="H33" s="10">
        <v>29500</v>
      </c>
      <c r="I33" s="10"/>
      <c r="J33" s="10"/>
      <c r="K33" s="10">
        <f t="shared" si="0"/>
        <v>29200</v>
      </c>
      <c r="L33" s="12">
        <f t="shared" si="1"/>
        <v>264.57513110645908</v>
      </c>
      <c r="M33" s="12">
        <f t="shared" si="2"/>
        <v>0.90607921611801057</v>
      </c>
      <c r="N33" s="13">
        <f t="shared" si="3"/>
        <v>29200</v>
      </c>
      <c r="O33" s="13">
        <f t="shared" si="4"/>
        <v>29200</v>
      </c>
    </row>
    <row r="34" spans="1:15" s="4" customFormat="1" ht="41.4" x14ac:dyDescent="0.3">
      <c r="A34" s="24">
        <v>30</v>
      </c>
      <c r="B34" s="28" t="s">
        <v>53</v>
      </c>
      <c r="C34" s="25" t="s">
        <v>23</v>
      </c>
      <c r="D34" s="23" t="s">
        <v>56</v>
      </c>
      <c r="E34" s="6">
        <v>1</v>
      </c>
      <c r="F34" s="10">
        <v>31100</v>
      </c>
      <c r="G34" s="10">
        <v>31000</v>
      </c>
      <c r="H34" s="10">
        <v>31200</v>
      </c>
      <c r="I34" s="10"/>
      <c r="J34" s="10"/>
      <c r="K34" s="10">
        <f t="shared" si="0"/>
        <v>31100</v>
      </c>
      <c r="L34" s="12">
        <f t="shared" si="1"/>
        <v>100</v>
      </c>
      <c r="M34" s="12">
        <f t="shared" si="2"/>
        <v>0.32154340836012862</v>
      </c>
      <c r="N34" s="13">
        <f t="shared" si="3"/>
        <v>31100</v>
      </c>
      <c r="O34" s="13">
        <f t="shared" si="4"/>
        <v>31100</v>
      </c>
    </row>
    <row r="35" spans="1:15" s="4" customFormat="1" ht="41.4" x14ac:dyDescent="0.3">
      <c r="A35" s="24">
        <v>31</v>
      </c>
      <c r="B35" s="28" t="s">
        <v>54</v>
      </c>
      <c r="C35" s="25" t="s">
        <v>23</v>
      </c>
      <c r="D35" s="23" t="s">
        <v>56</v>
      </c>
      <c r="E35" s="6">
        <v>1</v>
      </c>
      <c r="F35" s="10">
        <v>33100</v>
      </c>
      <c r="G35" s="10">
        <v>33000</v>
      </c>
      <c r="H35" s="10">
        <v>33200</v>
      </c>
      <c r="I35" s="10"/>
      <c r="J35" s="10"/>
      <c r="K35" s="10">
        <f t="shared" si="0"/>
        <v>33100</v>
      </c>
      <c r="L35" s="12">
        <f t="shared" si="1"/>
        <v>100</v>
      </c>
      <c r="M35" s="12">
        <f t="shared" si="2"/>
        <v>0.30211480362537763</v>
      </c>
      <c r="N35" s="13">
        <f t="shared" si="3"/>
        <v>33100</v>
      </c>
      <c r="O35" s="13">
        <f t="shared" si="4"/>
        <v>33100</v>
      </c>
    </row>
    <row r="36" spans="1:15" s="4" customFormat="1" ht="41.4" x14ac:dyDescent="0.3">
      <c r="A36" s="24">
        <v>32</v>
      </c>
      <c r="B36" s="28" t="s">
        <v>55</v>
      </c>
      <c r="C36" s="25" t="s">
        <v>23</v>
      </c>
      <c r="D36" s="23" t="s">
        <v>56</v>
      </c>
      <c r="E36" s="6">
        <v>1</v>
      </c>
      <c r="F36" s="10">
        <v>41200</v>
      </c>
      <c r="G36" s="11">
        <v>41000</v>
      </c>
      <c r="H36" s="10">
        <v>42200</v>
      </c>
      <c r="I36" s="10"/>
      <c r="J36" s="10"/>
      <c r="K36" s="10">
        <f t="shared" si="0"/>
        <v>41466.666666666664</v>
      </c>
      <c r="L36" s="12">
        <f t="shared" si="1"/>
        <v>642.91005073286374</v>
      </c>
      <c r="M36" s="12">
        <f t="shared" si="2"/>
        <v>1.5504261673622117</v>
      </c>
      <c r="N36" s="13">
        <f t="shared" si="3"/>
        <v>41466.666666666664</v>
      </c>
      <c r="O36" s="13">
        <f t="shared" si="4"/>
        <v>41466.666666666664</v>
      </c>
    </row>
    <row r="37" spans="1:15" s="4" customFormat="1" ht="21" customHeight="1" x14ac:dyDescent="0.3">
      <c r="A37" s="5"/>
      <c r="B37" s="26"/>
      <c r="C37" s="7"/>
      <c r="D37" s="8"/>
      <c r="E37" s="9"/>
      <c r="F37" s="10"/>
      <c r="G37" s="11"/>
      <c r="H37" s="10"/>
      <c r="I37" s="10"/>
      <c r="J37" s="10"/>
      <c r="K37" s="10"/>
      <c r="L37" s="12"/>
      <c r="M37" s="12"/>
      <c r="N37" s="13"/>
      <c r="O37" s="13">
        <f>SUM(O5:O36)</f>
        <v>1054803.3333333333</v>
      </c>
    </row>
    <row r="38" spans="1:15" s="4" customFormat="1" ht="21" customHeight="1" x14ac:dyDescent="0.3">
      <c r="A38" s="5"/>
    </row>
    <row r="39" spans="1:15" ht="15.75" customHeight="1" x14ac:dyDescent="0.25">
      <c r="A39" s="31" t="s">
        <v>18</v>
      </c>
      <c r="B39" s="31"/>
      <c r="C39" s="31"/>
      <c r="D39" s="31"/>
      <c r="E39" s="31"/>
      <c r="F39" s="31"/>
      <c r="G39" s="31"/>
      <c r="H39" s="31"/>
      <c r="I39" s="14"/>
      <c r="J39" s="14"/>
      <c r="K39" s="13">
        <f>O37</f>
        <v>1054803.3333333333</v>
      </c>
      <c r="L39" s="15" t="s">
        <v>19</v>
      </c>
      <c r="M39" s="15"/>
      <c r="N39" s="15"/>
      <c r="O39" s="16"/>
    </row>
    <row r="40" spans="1:15" ht="15.75" customHeight="1" x14ac:dyDescent="0.3">
      <c r="A40" s="32" t="s">
        <v>22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</row>
    <row r="41" spans="1:15" ht="15.6" x14ac:dyDescent="0.3">
      <c r="A41" s="33"/>
      <c r="B41" s="33"/>
      <c r="C41" s="33"/>
      <c r="D41" s="33"/>
      <c r="E41" s="17"/>
      <c r="F41" s="18"/>
      <c r="G41" s="19"/>
      <c r="H41" s="20"/>
      <c r="I41" s="20"/>
      <c r="J41" s="20"/>
      <c r="K41" s="21"/>
      <c r="L41" s="21"/>
      <c r="M41" s="21"/>
      <c r="N41" s="21"/>
      <c r="O41" s="21"/>
    </row>
    <row r="42" spans="1:15" ht="15.6" x14ac:dyDescent="0.3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</row>
    <row r="43" spans="1:15" ht="15.6" x14ac:dyDescent="0.3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</row>
    <row r="45" spans="1:15" x14ac:dyDescent="0.25">
      <c r="K45" s="22"/>
    </row>
  </sheetData>
  <mergeCells count="13">
    <mergeCell ref="A39:H39"/>
    <mergeCell ref="A40:O40"/>
    <mergeCell ref="A41:D41"/>
    <mergeCell ref="K1:O1"/>
    <mergeCell ref="A2:O2"/>
    <mergeCell ref="A3:A4"/>
    <mergeCell ref="B3:B4"/>
    <mergeCell ref="C3:C4"/>
    <mergeCell ref="D3:D4"/>
    <mergeCell ref="E3:E4"/>
    <mergeCell ref="F3:H3"/>
    <mergeCell ref="K3:M3"/>
    <mergeCell ref="N3:O3"/>
  </mergeCells>
  <pageMargins left="0.7" right="0.7" top="0.75" bottom="0.75" header="0.3" footer="0.3"/>
  <pageSetup paperSize="9"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НМЦД</vt:lpstr>
    </vt:vector>
  </TitlesOfParts>
  <Company>департамент образования Сахалинской области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ЭТП ТОРГИ-ОНЛАЙН</dc:creator>
  <cp:lastModifiedBy>Торги-Онлайн</cp:lastModifiedBy>
  <cp:revision>3</cp:revision>
  <dcterms:created xsi:type="dcterms:W3CDTF">2014-05-19T23:28:21Z</dcterms:created>
  <dcterms:modified xsi:type="dcterms:W3CDTF">2025-04-14T10:35:53Z</dcterms:modified>
</cp:coreProperties>
</file>