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30" windowHeight="108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9" i="1" l="1"/>
  <c r="K9" i="1"/>
  <c r="L9" i="1" s="1"/>
  <c r="M9" i="1"/>
  <c r="N9" i="1" s="1"/>
  <c r="J10" i="1"/>
  <c r="K10" i="1"/>
  <c r="L10" i="1" s="1"/>
  <c r="M10" i="1"/>
  <c r="N10" i="1" s="1"/>
  <c r="J11" i="1"/>
  <c r="K11" i="1"/>
  <c r="L11" i="1" s="1"/>
  <c r="M11" i="1"/>
  <c r="N11" i="1" s="1"/>
  <c r="J12" i="1"/>
  <c r="K12" i="1"/>
  <c r="L12" i="1" s="1"/>
  <c r="M12" i="1"/>
  <c r="N12" i="1" s="1"/>
  <c r="J13" i="1"/>
  <c r="K13" i="1"/>
  <c r="L13" i="1" s="1"/>
  <c r="M13" i="1"/>
  <c r="N13" i="1" s="1"/>
  <c r="J14" i="1"/>
  <c r="K14" i="1"/>
  <c r="L14" i="1" s="1"/>
  <c r="M14" i="1"/>
  <c r="N14" i="1" s="1"/>
  <c r="J15" i="1"/>
  <c r="K15" i="1"/>
  <c r="L15" i="1" s="1"/>
  <c r="M15" i="1"/>
  <c r="N15" i="1" s="1"/>
  <c r="M23" i="1" l="1"/>
  <c r="N23" i="1" s="1"/>
  <c r="M27" i="1"/>
  <c r="N27" i="1" s="1"/>
  <c r="M31" i="1"/>
  <c r="N31" i="1" s="1"/>
  <c r="M35" i="1"/>
  <c r="N35" i="1" s="1"/>
  <c r="M39" i="1"/>
  <c r="N39" i="1" s="1"/>
  <c r="M43" i="1"/>
  <c r="N43" i="1" s="1"/>
  <c r="M47" i="1"/>
  <c r="N47" i="1" s="1"/>
  <c r="M51" i="1"/>
  <c r="N51" i="1" s="1"/>
  <c r="M55" i="1"/>
  <c r="N55" i="1" s="1"/>
  <c r="M59" i="1"/>
  <c r="N59" i="1" s="1"/>
  <c r="M63" i="1"/>
  <c r="N63" i="1" s="1"/>
  <c r="M67" i="1"/>
  <c r="N67" i="1" s="1"/>
  <c r="M71" i="1"/>
  <c r="N71" i="1" s="1"/>
  <c r="J16" i="1"/>
  <c r="K16" i="1"/>
  <c r="L16" i="1" s="1"/>
  <c r="M16" i="1"/>
  <c r="N16" i="1" s="1"/>
  <c r="J17" i="1"/>
  <c r="K17" i="1"/>
  <c r="L17" i="1" s="1"/>
  <c r="M17" i="1"/>
  <c r="N17" i="1" s="1"/>
  <c r="J18" i="1"/>
  <c r="K18" i="1"/>
  <c r="L18" i="1" s="1"/>
  <c r="M18" i="1"/>
  <c r="N18" i="1" s="1"/>
  <c r="J19" i="1"/>
  <c r="K19" i="1"/>
  <c r="L19" i="1" s="1"/>
  <c r="M19" i="1"/>
  <c r="N19" i="1" s="1"/>
  <c r="J20" i="1"/>
  <c r="K20" i="1"/>
  <c r="L20" i="1" s="1"/>
  <c r="M20" i="1"/>
  <c r="N20" i="1" s="1"/>
  <c r="J21" i="1"/>
  <c r="K21" i="1"/>
  <c r="L21" i="1" s="1"/>
  <c r="M21" i="1"/>
  <c r="N21" i="1" s="1"/>
  <c r="J22" i="1"/>
  <c r="K22" i="1"/>
  <c r="L22" i="1" s="1"/>
  <c r="M22" i="1"/>
  <c r="N22" i="1" s="1"/>
  <c r="J23" i="1"/>
  <c r="K23" i="1"/>
  <c r="L23" i="1" s="1"/>
  <c r="J24" i="1"/>
  <c r="K24" i="1"/>
  <c r="L24" i="1" s="1"/>
  <c r="M24" i="1"/>
  <c r="N24" i="1" s="1"/>
  <c r="J25" i="1"/>
  <c r="K25" i="1"/>
  <c r="L25" i="1" s="1"/>
  <c r="M25" i="1"/>
  <c r="N25" i="1" s="1"/>
  <c r="J26" i="1"/>
  <c r="K26" i="1"/>
  <c r="L26" i="1" s="1"/>
  <c r="M26" i="1"/>
  <c r="N26" i="1" s="1"/>
  <c r="J27" i="1"/>
  <c r="K27" i="1"/>
  <c r="L27" i="1" s="1"/>
  <c r="J28" i="1"/>
  <c r="K28" i="1"/>
  <c r="L28" i="1" s="1"/>
  <c r="M28" i="1"/>
  <c r="N28" i="1" s="1"/>
  <c r="J29" i="1"/>
  <c r="K29" i="1"/>
  <c r="L29" i="1" s="1"/>
  <c r="M29" i="1"/>
  <c r="N29" i="1" s="1"/>
  <c r="J30" i="1"/>
  <c r="K30" i="1"/>
  <c r="L30" i="1" s="1"/>
  <c r="M30" i="1"/>
  <c r="N30" i="1" s="1"/>
  <c r="J31" i="1"/>
  <c r="K31" i="1"/>
  <c r="L31" i="1" s="1"/>
  <c r="J32" i="1"/>
  <c r="K32" i="1"/>
  <c r="L32" i="1" s="1"/>
  <c r="M32" i="1"/>
  <c r="N32" i="1" s="1"/>
  <c r="J33" i="1"/>
  <c r="K33" i="1"/>
  <c r="L33" i="1" s="1"/>
  <c r="M33" i="1"/>
  <c r="N33" i="1" s="1"/>
  <c r="J34" i="1"/>
  <c r="K34" i="1"/>
  <c r="L34" i="1" s="1"/>
  <c r="M34" i="1"/>
  <c r="N34" i="1" s="1"/>
  <c r="J35" i="1"/>
  <c r="K35" i="1"/>
  <c r="L35" i="1" s="1"/>
  <c r="J36" i="1"/>
  <c r="K36" i="1"/>
  <c r="L36" i="1" s="1"/>
  <c r="M36" i="1"/>
  <c r="N36" i="1" s="1"/>
  <c r="J37" i="1"/>
  <c r="K37" i="1"/>
  <c r="L37" i="1" s="1"/>
  <c r="M37" i="1"/>
  <c r="N37" i="1" s="1"/>
  <c r="J38" i="1"/>
  <c r="K38" i="1"/>
  <c r="L38" i="1" s="1"/>
  <c r="M38" i="1"/>
  <c r="N38" i="1" s="1"/>
  <c r="J39" i="1"/>
  <c r="K39" i="1"/>
  <c r="L39" i="1" s="1"/>
  <c r="J40" i="1"/>
  <c r="K40" i="1"/>
  <c r="L40" i="1" s="1"/>
  <c r="M40" i="1"/>
  <c r="N40" i="1" s="1"/>
  <c r="J41" i="1"/>
  <c r="K41" i="1"/>
  <c r="L41" i="1" s="1"/>
  <c r="M41" i="1"/>
  <c r="N41" i="1" s="1"/>
  <c r="J42" i="1"/>
  <c r="K42" i="1"/>
  <c r="L42" i="1" s="1"/>
  <c r="M42" i="1"/>
  <c r="N42" i="1" s="1"/>
  <c r="J43" i="1"/>
  <c r="K43" i="1"/>
  <c r="L43" i="1" s="1"/>
  <c r="J44" i="1"/>
  <c r="K44" i="1"/>
  <c r="L44" i="1" s="1"/>
  <c r="M44" i="1"/>
  <c r="N44" i="1" s="1"/>
  <c r="J45" i="1"/>
  <c r="K45" i="1"/>
  <c r="L45" i="1" s="1"/>
  <c r="M45" i="1"/>
  <c r="N45" i="1" s="1"/>
  <c r="J46" i="1"/>
  <c r="K46" i="1"/>
  <c r="L46" i="1" s="1"/>
  <c r="M46" i="1"/>
  <c r="N46" i="1" s="1"/>
  <c r="J47" i="1"/>
  <c r="K47" i="1"/>
  <c r="L47" i="1" s="1"/>
  <c r="J48" i="1"/>
  <c r="K48" i="1"/>
  <c r="L48" i="1" s="1"/>
  <c r="M48" i="1"/>
  <c r="N48" i="1" s="1"/>
  <c r="J49" i="1"/>
  <c r="K49" i="1"/>
  <c r="L49" i="1" s="1"/>
  <c r="M49" i="1"/>
  <c r="N49" i="1" s="1"/>
  <c r="J50" i="1"/>
  <c r="K50" i="1"/>
  <c r="L50" i="1" s="1"/>
  <c r="M50" i="1"/>
  <c r="N50" i="1" s="1"/>
  <c r="J51" i="1"/>
  <c r="K51" i="1"/>
  <c r="L51" i="1" s="1"/>
  <c r="J52" i="1"/>
  <c r="K52" i="1"/>
  <c r="L52" i="1" s="1"/>
  <c r="M52" i="1"/>
  <c r="N52" i="1" s="1"/>
  <c r="J53" i="1"/>
  <c r="K53" i="1"/>
  <c r="L53" i="1" s="1"/>
  <c r="M53" i="1"/>
  <c r="N53" i="1" s="1"/>
  <c r="J54" i="1"/>
  <c r="K54" i="1"/>
  <c r="L54" i="1" s="1"/>
  <c r="M54" i="1"/>
  <c r="N54" i="1" s="1"/>
  <c r="J55" i="1"/>
  <c r="K55" i="1"/>
  <c r="L55" i="1" s="1"/>
  <c r="J56" i="1"/>
  <c r="K56" i="1"/>
  <c r="L56" i="1" s="1"/>
  <c r="M56" i="1"/>
  <c r="N56" i="1" s="1"/>
  <c r="J57" i="1"/>
  <c r="K57" i="1"/>
  <c r="L57" i="1" s="1"/>
  <c r="M57" i="1"/>
  <c r="N57" i="1" s="1"/>
  <c r="J58" i="1"/>
  <c r="K58" i="1"/>
  <c r="L58" i="1" s="1"/>
  <c r="M58" i="1"/>
  <c r="N58" i="1" s="1"/>
  <c r="J59" i="1"/>
  <c r="K59" i="1"/>
  <c r="L59" i="1" s="1"/>
  <c r="J60" i="1"/>
  <c r="K60" i="1"/>
  <c r="L60" i="1" s="1"/>
  <c r="M60" i="1"/>
  <c r="N60" i="1" s="1"/>
  <c r="J61" i="1"/>
  <c r="K61" i="1"/>
  <c r="L61" i="1" s="1"/>
  <c r="M61" i="1"/>
  <c r="N61" i="1" s="1"/>
  <c r="J62" i="1"/>
  <c r="K62" i="1"/>
  <c r="L62" i="1" s="1"/>
  <c r="M62" i="1"/>
  <c r="N62" i="1" s="1"/>
  <c r="J63" i="1"/>
  <c r="K63" i="1"/>
  <c r="L63" i="1" s="1"/>
  <c r="J64" i="1"/>
  <c r="K64" i="1"/>
  <c r="L64" i="1" s="1"/>
  <c r="M64" i="1"/>
  <c r="N64" i="1" s="1"/>
  <c r="J65" i="1"/>
  <c r="K65" i="1"/>
  <c r="L65" i="1" s="1"/>
  <c r="M65" i="1"/>
  <c r="N65" i="1" s="1"/>
  <c r="J66" i="1"/>
  <c r="K66" i="1"/>
  <c r="L66" i="1" s="1"/>
  <c r="M66" i="1"/>
  <c r="N66" i="1" s="1"/>
  <c r="J67" i="1"/>
  <c r="K67" i="1"/>
  <c r="L67" i="1" s="1"/>
  <c r="J68" i="1"/>
  <c r="K68" i="1"/>
  <c r="L68" i="1" s="1"/>
  <c r="M68" i="1"/>
  <c r="N68" i="1" s="1"/>
  <c r="J69" i="1"/>
  <c r="K69" i="1"/>
  <c r="L69" i="1" s="1"/>
  <c r="M69" i="1"/>
  <c r="N69" i="1" s="1"/>
  <c r="J70" i="1"/>
  <c r="K70" i="1"/>
  <c r="L70" i="1" s="1"/>
  <c r="M70" i="1"/>
  <c r="N70" i="1" s="1"/>
  <c r="J71" i="1"/>
  <c r="K71" i="1"/>
  <c r="L71" i="1" s="1"/>
  <c r="J72" i="1"/>
  <c r="K72" i="1"/>
  <c r="L72" i="1" s="1"/>
  <c r="M72" i="1"/>
  <c r="N72" i="1" s="1"/>
  <c r="J73" i="1"/>
  <c r="K73" i="1"/>
  <c r="L73" i="1" s="1"/>
  <c r="M73" i="1"/>
  <c r="N73" i="1" s="1"/>
  <c r="N74" i="1" l="1"/>
</calcChain>
</file>

<file path=xl/sharedStrings.xml><?xml version="1.0" encoding="utf-8"?>
<sst xmlns="http://schemas.openxmlformats.org/spreadsheetml/2006/main" count="423" uniqueCount="268">
  <si>
    <t>Начальная (максимальная) цена договора</t>
  </si>
  <si>
    <t>№ п/п</t>
  </si>
  <si>
    <t>Наименование товара, работ, услуг</t>
  </si>
  <si>
    <t>Объем</t>
  </si>
  <si>
    <t>Источник №1</t>
  </si>
  <si>
    <t>Источник №2</t>
  </si>
  <si>
    <t>Источник №3</t>
  </si>
  <si>
    <t>Средн. арифм.</t>
  </si>
  <si>
    <t>Кол-во знач.</t>
  </si>
  <si>
    <t>Сред.квадр.откл. σ=</t>
  </si>
  <si>
    <t>Коэфф вариации V=</t>
  </si>
  <si>
    <t>Совокупность значений</t>
  </si>
  <si>
    <t>Рыночная стоимость</t>
  </si>
  <si>
    <t>Ед.изм.</t>
  </si>
  <si>
    <t>Кол-во</t>
  </si>
  <si>
    <t>Цена за ед.изм.</t>
  </si>
  <si>
    <t>Расчет НМЦК:</t>
  </si>
  <si>
    <t>НМЦК методом сопоставимых рыночных цен (анализа рынка) определяется по формуле:</t>
  </si>
  <si>
    <t>v - количество (объем) закупаемого товара (работы, услуги);</t>
  </si>
  <si>
    <t>n - количество значений, используемых в расчете;</t>
  </si>
  <si>
    <t>i - номер источника ценовой информации;</t>
  </si>
  <si>
    <t xml:space="preserve">где:
  - НМЦК, определяемая методом сопоставимых рыночных цен (анализа рынка);
</t>
  </si>
  <si>
    <t>Наименование объекта закупки</t>
  </si>
  <si>
    <t>Обоснование начальной (максимальной) цены договора</t>
  </si>
  <si>
    <t>Используемый метод определения НМЦК с обоснованием</t>
  </si>
  <si>
    <t>Начальная (максимальная) цена договора сформирована методом сопоставимых рыночных цен (анализа рынка) на основании Положения о закупке товаров, работ, услуг, утвержденным Приказом Муниципального Унитарного Предприятия "Междуреченский Водоканал" от 04.12.2018 г. № 1.
Цена договора определена и обоснована посредством применения метода сопоставимых рыночных цен (анализа рынка) путем анализа рыночных цен, предложенных поставщиками в виде коммерческих предложений, и рассчитана в целях выявления предложений, соответствующих установленным требованиям к товарам по определенным параметрам.</t>
  </si>
  <si>
    <r>
      <rPr>
        <i/>
        <sz val="12"/>
        <color rgb="FF000000"/>
        <rFont val="Times New Roman"/>
        <family val="1"/>
        <charset val="204"/>
      </rPr>
      <t>ц</t>
    </r>
    <r>
      <rPr>
        <sz val="12"/>
        <color rgb="FF000000"/>
        <rFont val="Times New Roman"/>
        <family val="1"/>
        <charset val="204"/>
      </rPr>
      <t>i- цена единицы товара, работы, услуги, представленная в источнике с номером i, скорректированная с учетом коэффициентов (индексов), применяемых для пересчета цен товаров, работ, услуг с учетом различий в характеристиках товаров, коммерческих и (или) финансовых условий поставок товаров, выполнения работ, оказания услуг.</t>
    </r>
  </si>
  <si>
    <t xml:space="preserve">Начальная (максимальная) цена договора составляет: 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</si>
  <si>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</si>
  <si>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</si>
  <si>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</si>
  <si>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</si>
  <si>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</si>
  <si>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</si>
  <si>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</si>
  <si>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</si>
  <si>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</si>
  <si>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</si>
  <si>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</si>
  <si>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</si>
  <si>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</si>
  <si>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</si>
  <si>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</si>
  <si>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</si>
  <si>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</si>
  <si>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</si>
  <si>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</si>
  <si>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</si>
  <si>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</si>
  <si>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</si>
  <si>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</si>
  <si>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</si>
  <si>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</si>
  <si>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</si>
  <si>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</si>
  <si>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</si>
  <si>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</si>
  <si>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</si>
  <si>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</si>
  <si>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</si>
  <si>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</si>
  <si>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</si>
  <si>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</si>
  <si>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</si>
  <si>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</si>
  <si>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</si>
  <si>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</si>
  <si>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</si>
  <si>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</si>
  <si>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</si>
  <si>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</si>
  <si>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</si>
  <si>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</si>
  <si>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</si>
  <si>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</si>
  <si>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</si>
  <si>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</si>
  <si>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</si>
  <si>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</si>
  <si>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</si>
  <si>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</si>
  <si>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</si>
  <si>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</si>
  <si>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</si>
  <si>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</si>
  <si>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</si>
  <si>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</si>
  <si>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</si>
  <si>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</si>
  <si>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1</t>
  </si>
  <si>
    <t>2</t>
  </si>
  <si>
    <t>3</t>
  </si>
  <si>
    <t>4</t>
  </si>
  <si>
    <t>№</t>
  </si>
  <si>
    <t>Товары (работы, услуги)</t>
  </si>
  <si>
    <t>Ед.</t>
  </si>
  <si>
    <t>Цена</t>
  </si>
  <si>
    <t>Сумма</t>
  </si>
  <si>
    <t>Аммоний хлористый Хч (1кг)</t>
  </si>
  <si>
    <t>кг</t>
  </si>
  <si>
    <t>Аммоний молибденовокислый Хч (1,0кг) ГОСТ 3765-78</t>
  </si>
  <si>
    <t>Калий сурьмяновиннокислый 0,5-вод Ч (0,025кг)</t>
  </si>
  <si>
    <t>Аммоний надсернокислый ХЧ (1 кг)</t>
  </si>
  <si>
    <t>Аммоний сернокислый ХЧ (0,55кг)</t>
  </si>
  <si>
    <t>К-та аскорбиновая ИМП (0,05кг)</t>
  </si>
  <si>
    <t>Квасцы алюмокалиевые ЧДА (0,5;1,0кг) ГОСТ 4329-77</t>
  </si>
  <si>
    <t>Квасцы алюмоаммонийные ч (0,2кг) ГОСТ 4238-77</t>
  </si>
  <si>
    <t>Бианол (1л)</t>
  </si>
  <si>
    <t>флак</t>
  </si>
  <si>
    <t>Барий хлористый 2-вод ЧДА (0,5кг) ГОСТ 4108-72</t>
  </si>
  <si>
    <t>Глюкоза-Д ЧДА ( 0,05кг) ГОСТ 6038-79</t>
  </si>
  <si>
    <t>Кристаллический фиолетовый ЧДА 0,01кг</t>
  </si>
  <si>
    <t>К-та борная ХЧ (1кг) ГОСТ 9656-75</t>
  </si>
  <si>
    <t>Калий фосфорнокислый 1-зам ЧДА (1,0 кг) ГОСТ 4198-75</t>
  </si>
  <si>
    <t>Железо (III) хлорид 6-вод Ч (1,0кг) ГОСТ 4147-74</t>
  </si>
  <si>
    <t>Железо (II) сернокислое 7-вод ХЧ (0,5кг) ГОСТ 4148-78</t>
  </si>
  <si>
    <t>Калий надсернокислый ХЧ (0,1кг) ГОСТ 4146-74</t>
  </si>
  <si>
    <t>Калий двухромовокислый ХЧ (1кг) ГОСТ 4220-75</t>
  </si>
  <si>
    <t>Калий хромовокислый ХЧ (0,2;1,0кг) ГОСТ 4459-75</t>
  </si>
  <si>
    <t>Калий иодистый не менее 99,5%  хч имп. 100г.</t>
  </si>
  <si>
    <t>шт</t>
  </si>
  <si>
    <t>Калий-натрий виннокислый 4-вод ХЧ (1,0кг)</t>
  </si>
  <si>
    <t>Калий хлористый ХЧ (1,0 кг) ГОСТ 4234-77</t>
  </si>
  <si>
    <t>Калий марганцовокислый ЧДА (1кг) ГОСТ 20490-75</t>
  </si>
  <si>
    <t>Кальций хлористый обезвоженный ЧДА (1кг+0,5кг)</t>
  </si>
  <si>
    <t>Кофеин Ph Eur 0.050</t>
  </si>
  <si>
    <t>К-та лимонная, 1-водная (1кг) ХЧ</t>
  </si>
  <si>
    <t>Магний сернокислый 7-вод ХЧ (1,0кг) ГОСТ 4523-77</t>
  </si>
  <si>
    <t>Медь (II) сернокислая 5-вод (0,5кг) ХЧ, 4165-78</t>
  </si>
  <si>
    <t>Калий фосфорнокислый 2-зам. б/вод. имп. (0,2кг)</t>
  </si>
  <si>
    <t>Марганец сернокислый  5-вод ЧДА (0,2кг)</t>
  </si>
  <si>
    <t>Марганец (II) хлористый 4-вод ЧДА (1,0 кг) ГОСТ 612-75</t>
  </si>
  <si>
    <t>Натрий гидроокись (едкий) ХЧ (1кг) п.1</t>
  </si>
  <si>
    <t>Натрий углекислый безводный ЧДА (1,0 кг) ГОСТ 83-79</t>
  </si>
  <si>
    <t>Натрий сернистый 9-вод ЧДА (0,5 кг) ГОСТ 2053-77</t>
  </si>
  <si>
    <t>Натрий салициловокислый Ч (  0,05 кг) ГОСТ 17628-72</t>
  </si>
  <si>
    <t>Натрий серноватистокислый 5-вод ЧДА (0,5кг)</t>
  </si>
  <si>
    <t>Натрий сернокислый безводный ХЧ (1,0 кг) ГОСТ 4166-76</t>
  </si>
  <si>
    <t>Натрий уксуснокислый 3-вод ЧДА (1кг) ГОСТ 199-78</t>
  </si>
  <si>
    <t>Натрий фосфорнокислый 2-зам 12-вод ХЧ (0,1;1,0 кг) ГОСТ 4172-76</t>
  </si>
  <si>
    <t>Натрий хлористый ХЧ (1кг) ГОСТ 4233-77</t>
  </si>
  <si>
    <t>Гипохлорит натрия технич (36кг) канистра</t>
  </si>
  <si>
    <t>Алюминия оксид, основной, для жидкостной хроматографии, Panreac (1 кг)</t>
  </si>
  <si>
    <t>Реактив Грисса ЧДА (0,5кг)</t>
  </si>
  <si>
    <t>Реактив Несслера ЧДА (0,5кг) (УЗХП)</t>
  </si>
  <si>
    <t>Ртуть (II) азотнокислая 1-вод ЧДА (0,4кг) ГОСТ 4520-78</t>
  </si>
  <si>
    <t>К-та сульфаминовая (имп соотв.Ч) (0,4кг)</t>
  </si>
  <si>
    <t>К-та сульфосалициловая 2-вод ЧДА  (0,45; 1,0кг) ГОСТ 4478-78</t>
  </si>
  <si>
    <t>К-та салициловая ( ИМП ) (0,35кг)</t>
  </si>
  <si>
    <t>Серебро сернокислое ХЧ (0,05 кг)</t>
  </si>
  <si>
    <t>Серебро азотнокислое ХЧ (0,1 кг) ГОСТ 1277-75</t>
  </si>
  <si>
    <t>Соль Мора ЧДА (0,1кг) ГОСТ 4208-72</t>
  </si>
  <si>
    <t>Силикагель КСКГ (1кг)</t>
  </si>
  <si>
    <t>Тиомочевина ИМП (1кг)</t>
  </si>
  <si>
    <t>Уголь активированный БАУ-А (10кг) ГОСТ 6217-74</t>
  </si>
  <si>
    <t>Цинк сернокислый 7-вод ЧДА (0,5кг) ГОСТ 4174-77</t>
  </si>
  <si>
    <t>2,3,5-Трифенилтетразолий хлористый ЧДА (0,02кг)</t>
  </si>
  <si>
    <t>Катионит КУ-2-8 Na-форма в/с ГОСТ 20298-74 (0,25кг)</t>
  </si>
  <si>
    <t>ЖавельСин 300 таблеток</t>
  </si>
  <si>
    <t>Аммиак водный ХЧ (1л=0,9кг) ГОСТ 3760-79</t>
  </si>
  <si>
    <t>К-та азотная ХЧ (1,4кг) 65% ГОСТ 4461-77</t>
  </si>
  <si>
    <t>Ацетонитрил 1 сорт (ОС.Ч)</t>
  </si>
  <si>
    <t>л</t>
  </si>
  <si>
    <t>Глицерин ЧДА (1,2кг) ГОСТ 6259-75</t>
  </si>
  <si>
    <t>Гексан 1 сорт (ОС.Ч) (1л=0,66кг)</t>
  </si>
  <si>
    <t>Водорода перекись мед. (1 кг) ГОСТ 177-88</t>
  </si>
  <si>
    <t>К-та серная ХЧ (1л=1,8кг) ГОСТ 4204-77</t>
  </si>
  <si>
    <t>К-та соляная Хч (1.2кг) ГОСТ 3118-77</t>
  </si>
  <si>
    <t>К-та уксусная ледяная ХЧ (1кг) ГОСТ 61-75</t>
  </si>
  <si>
    <t>Хлороформ ХЧ (1,48кг)</t>
  </si>
  <si>
    <t>Углерод четыреххлористый ХЧ (1л=1,6кг) ГОСТ 20288-74</t>
  </si>
  <si>
    <t>К-та ортофосфорная ХЧ (1,6кг)</t>
  </si>
  <si>
    <t>Этиленгликоль ЧДА (1л=1,1кг)  ГОСТ 10164-75</t>
  </si>
  <si>
    <t>Аурин (розоловая к-та ) ЧДА (0,025кг)</t>
  </si>
  <si>
    <t>Ализарин-комплексон ЧДА (0,05 кг)</t>
  </si>
  <si>
    <t>Алюминон ЧДА (0,01кг)</t>
  </si>
  <si>
    <t>Аминоантипирин-4 (0,02кг) имп соотв. ЧДА</t>
  </si>
  <si>
    <t>Дифенилкарбазон ЧДА  (0,1 кг)</t>
  </si>
  <si>
    <t>Крахмал водорастворимый ЧДА (0,5кг) ГОСТ 10163-76</t>
  </si>
  <si>
    <t>Метиленовый синий (метиленовый голубой) ЧДА (0,1кг)</t>
  </si>
  <si>
    <t>Метиловый красный ЧДА (0,1кг)</t>
  </si>
  <si>
    <t>Метиловый оранжевый ЧДА (0,02кг)</t>
  </si>
  <si>
    <t>Фенантролин-о 1-вод ИМП (0,01кг)</t>
  </si>
  <si>
    <t>Судан III ЧДА (0,01кг)</t>
  </si>
  <si>
    <t>Фуксин основной ЧДА для ФСК (0,1кг)</t>
  </si>
  <si>
    <t>Фенолфталеин ЧДА (0,02кг)</t>
  </si>
  <si>
    <t>Среда Гисса-ГРМ с лактозой (Питательная среда для  идентификации  энтеробактерий су-хая) (0,25кг)</t>
  </si>
  <si>
    <t>Среда Гисса-ГРМ с глюкозой Питательная среда для  идентификации  энтеробактерий су-хая) (0,25кг)</t>
  </si>
  <si>
    <t>Агар Эндо-ГРМ (Питательная среда для выделения энтеробактерий сухая) (0,25кг)</t>
  </si>
  <si>
    <t>Энтерококкагар (Питательная среда для выделения энтерококков сухая) (0,25кг)</t>
  </si>
  <si>
    <t>Дрожжевой экстракт 0,25кг (порошок)</t>
  </si>
  <si>
    <t>Агар микробиологический (бактериологический)</t>
  </si>
  <si>
    <t>СИБ №4 Набор реагентов "Системы индикаторные бумажные для идентификации микроорганизмов (СИБ). Набор № 4 для санитарно-бактериологического анализа воды"из 2-х  тестов, набор на 50 анализов(для метода мембранной фильтрации) (ИМБИО)</t>
  </si>
  <si>
    <t>набор</t>
  </si>
  <si>
    <t>Микро-Грам-НИЦФ. Набор реагентов для окраски микроорганизмов по методу Грама, 100мл</t>
  </si>
  <si>
    <t>Масло иммерсионное (0,1л)</t>
  </si>
  <si>
    <t>Лактоза 1-вод имп (1кг)</t>
  </si>
  <si>
    <t>ГРМ-агар (Питательная агар для культивирования микроорганизмов)</t>
  </si>
  <si>
    <t>ГРМ-Бульон (Питательный бульон для культивирования микроорганизмов) (0,25кг)</t>
  </si>
  <si>
    <t>Пептон ферментативный для бактериологических целей (0,25кг) ГОСТ 13805-76</t>
  </si>
  <si>
    <t>ГСО нитрит-ионов (1,0 мг/см3), 5 стекл. амп. по 6 см3, ГСО 7479-98 (фон-вода)</t>
  </si>
  <si>
    <t>ГСО нитрат-ионов (1,0 мг/см3), 5 стекл. амп. по 6 см3, ГСО 7258-96 (фон-вода)</t>
  </si>
  <si>
    <t>ГСО сульфат-ионов (10мг/см3), амп. 5см3, ГСО 7812-2000 (фон-вода)</t>
  </si>
  <si>
    <t>ГСО фосфат-ионов (1,0 г/дм3), амп. 5 см3, ГСО 7748-99 (фон-вода)</t>
  </si>
  <si>
    <t>ГСО содержания н/продуктов в водорастворимой матрице ГСО 7117-94 ( в компл. 12шт)</t>
  </si>
  <si>
    <t>ГСО фенола (1,0 мг/см3), 5 стекл. амп. по 6 см3, ГСО 7270-96 (фон-этанол)</t>
  </si>
  <si>
    <t>ГСО ХПК (химического потребления кислорода) (10мг/см3), амп. 5см3, ГСО 7552-99 (фон-вода)</t>
  </si>
  <si>
    <t>ГСО состава раствора смеси триглицеридов жирных кислот в водорастворимой матрице СО ТЖВМ-10, 5амп по 5мл, ГСО 11630-2020</t>
  </si>
  <si>
    <t>ГСО общей минерализации воды (сухой остаток) (50 мг/мл), амп. 5 см3, ГСО 9283-2008</t>
  </si>
  <si>
    <t>ГСО окисляемости перманганатной (1 мг/см3), амп. 5 см3, ГСО 7797-2000 (фон-вода)</t>
  </si>
  <si>
    <t>ГСО мутности (формазиновая суспензия) (4000ЕМФ), амп. 5 см3, ГСО 7271-96</t>
  </si>
  <si>
    <t>ГСО общей жесткости воды (100ммоль/дм3), 5стекл.амп.по 6см3, ГСО 8206-2002</t>
  </si>
  <si>
    <t>ГСО фторид-ионов (1,0г/дм3), фл. 40мл, ГСО 8125-2002 (фон-вода)</t>
  </si>
  <si>
    <t>ГСО ионов алюминия (1,0г/дм3), 5см3, ГСО 7927-2001 (фон-1М HNO3)</t>
  </si>
  <si>
    <t>ГСО Общей (карбонатной) щелочности воды 1000 ммоль/дм3, п/п пробирка 12 мл, ГСО 9285-2009</t>
  </si>
  <si>
    <t>СО мутности бактерийных взвесей (набор БАК), СОП №1-98-15(хранить в верт.положении при t +4...+25C)</t>
  </si>
  <si>
    <t>ГСО цветности (5000 град. цветности), амп. 5 см3, ГСО 8214-2002 (фон-1М H2SO4)</t>
  </si>
  <si>
    <t>Натрий серноватистокислый 0.1н (ТУ 2642-001-33813273-97)</t>
  </si>
  <si>
    <t>Калий двухромовокислый 0.1н (ТУ 2642-001-33813273-97)</t>
  </si>
  <si>
    <t>Соль Мора 0.1н (ТУ 2642-001-56278322-2008)</t>
  </si>
  <si>
    <t>Магний сернокислый 0.1н (ТУ 2642-001-56278322-2008)</t>
  </si>
  <si>
    <t>Аурин (розоловая кислота) (чда)</t>
  </si>
  <si>
    <t>Ализарин-комплексон (чда)</t>
  </si>
  <si>
    <t>Алюминон (чда)</t>
  </si>
  <si>
    <t>4-Аминоантипирин (чда)</t>
  </si>
  <si>
    <t>Дифенилкарбазон (чда)</t>
  </si>
  <si>
    <t>Крахмал растворимый (чда)</t>
  </si>
  <si>
    <t>Метиленовый голубой (синий) (чда)</t>
  </si>
  <si>
    <t>Метиловый красный (чда)</t>
  </si>
  <si>
    <t>Метиловый оранжевый (чда)</t>
  </si>
  <si>
    <t>Фенантролин (чда) (орто-фенантролин)</t>
  </si>
  <si>
    <t>Судан III (чда)</t>
  </si>
  <si>
    <t>Фуксин основной для микробиологических целей (ч)</t>
  </si>
  <si>
    <t>Фенолфталеин (чда)</t>
  </si>
  <si>
    <t>Индикатор СтериКОНТ-П многорежимный (500 тестов) (Винар), без журнала</t>
  </si>
  <si>
    <t>Индикатор СтериТЕСТ-П-120/45 - 500 (Винар), без журнала</t>
  </si>
  <si>
    <t>Индикатор стерилизации биолог. Биостер пар-132/20, плазма 134/5,134/18, упак/20 шт</t>
  </si>
  <si>
    <t>Индикатор стерилизации биолог. Биостер пар-120/8 и 120/20, упак/20 шт</t>
  </si>
  <si>
    <t>Индикатор Интест-П-121/20-02 - 500 (Винар), б/ж</t>
  </si>
  <si>
    <t>Индикатор Фарматест-120/15 - 500 (Винар), б/ж</t>
  </si>
  <si>
    <t>Индикатор Фарматест-110/20 - 500 (Винар), без журнала</t>
  </si>
  <si>
    <t>Индикатор Фарматест-110/10 - 500 (Винар), без журнала</t>
  </si>
  <si>
    <t>Дезиконт-Бианол (100 тестов), б/ж</t>
  </si>
  <si>
    <t>Бумага индикаторная "Конго" красная (100 полосок)</t>
  </si>
  <si>
    <t>Индикатор Фарматест-3 многорежимный 121/12, 115/20, 112/30, 105/60, 100/100 (500 тестов) (Винар), без журнала</t>
  </si>
  <si>
    <t>ампул</t>
  </si>
  <si>
    <t>упак</t>
  </si>
  <si>
    <t>компл</t>
  </si>
  <si>
    <r>
      <t>Поставка</t>
    </r>
    <r>
      <rPr>
        <b/>
        <sz val="14"/>
        <rFont val="Times New Roman"/>
        <family val="1"/>
        <charset val="204"/>
      </rPr>
      <t xml:space="preserve"> химических реактивов н</t>
    </r>
    <r>
      <rPr>
        <b/>
        <sz val="14"/>
        <color theme="1"/>
        <rFont val="Times New Roman"/>
        <family val="1"/>
        <charset val="204"/>
      </rPr>
      <t>а 2025 год</t>
    </r>
  </si>
  <si>
    <t>ГСО ионов аммония (1,0 г/дм3), 5 см3, ГСО 7747-99 (фон-вода)</t>
  </si>
  <si>
    <t>ГСО хлорид-ионов (10 мг/см3), 5 стеклянных ампул по 6 см3, ГСО 7478-98 (фон-вода)</t>
  </si>
  <si>
    <t>ГСО нефтепродуктов в ЧХУ (ГСО 7822-2000), 5 ампул объемом 10 см3, в каждой 50 мг нефтепродуктов</t>
  </si>
  <si>
    <t>ГСО ионов железа (III) (1,0 мг/см3), 5 стеклянных ампул по 6 см3, ГСО 7254-96 (фон-HNO3)</t>
  </si>
  <si>
    <t>ГСО ионов железа (III) (10 г/дм3), 5 см3,  ГСО 7872-2000 (фон-1М HNO3)</t>
  </si>
  <si>
    <t>ГСО АСПАВ додецилсульфат натрия (1,0 мг/см3), ампула 5 см3, ГСО 8748-2006 (фон-вода)</t>
  </si>
  <si>
    <t>ГСО ХПК (бихромат. окисл. воды) (10000 мг/дм3) амп. 5 мл, ГСО 7425-97</t>
  </si>
  <si>
    <t>ГСО ХПК и БПК, ГСО 8048-94 (МСО 0621:2003), пробирка (0,2 г)</t>
  </si>
  <si>
    <t>ГСО триглицеридов жирных кислот ГСО 9437-2009 (комплект)</t>
  </si>
  <si>
    <t>ГСО имитатор конц.активн.хлора (1000мг/дм3), 5стекл.амп.по 6см3, ГСО 8203-2002 (фон-вода)</t>
  </si>
  <si>
    <t>Стандарт-титры для рН-метрии 2 разряда, рН-1,65 (ТУ 2642-072-56278322-2009)</t>
  </si>
  <si>
    <t>Стандарт-титры для рН-метрии 2 разряда рН-4,01 (ТУ 2642-072-56278322-2009)</t>
  </si>
  <si>
    <t>Стандарт-титры для рН-метрии 2 разряда, рН-6,86 (ТУ 2642-072-56278322-2009)</t>
  </si>
  <si>
    <t>Стандарт-титры для рН-метрии 2 разряда, рН-9,18</t>
  </si>
  <si>
    <t>Стандарт-титры для рН-метрии 2 разряда, рН-12,43 (ТУ 2642-072-56278322-2009)</t>
  </si>
  <si>
    <t>Соляная кислота 0.1н (ТУ 2642-581-00205087-2007)</t>
  </si>
  <si>
    <t>Бромкрезоловый зеленый (чда)</t>
  </si>
  <si>
    <t>Бумага индикаторная универсальная рН-0-12, 100 полосок (Энергохимия)</t>
  </si>
  <si>
    <t>Бумага индикаторная pHSCAN 5,4-10,0 (шаг 0,1-0,4), 100 шт/упак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</si>
</sst>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р_."/>
    <numFmt numFmtId="165" formatCode="0.0"/>
    <numFmt numFmtId="166" formatCode="0.000"/>
    <numFmt numFmtId="167" formatCode="#,##0.00\ _₽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85">
    <xf numFmtId="0" fontId="0" fillId="0" borderId="0" xfId="0"/>
    <xf numFmtId="0" fontId="0" fillId="0" borderId="0" xfId="0"/>
    <xf numFmtId="0" fontId="10" fillId="0" borderId="14" xfId="0" applyFont="1" applyBorder="1" applyAlignment="1">
      <alignment vertical="center"/>
    </xf>
    <xf numFmtId="2" fontId="0" fillId="0" borderId="12" xfId="0" applyNumberFormat="1" applyBorder="1" applyAlignment="1">
      <alignment vertical="top"/>
    </xf>
    <xf numFmtId="4" fontId="0" fillId="0" borderId="12" xfId="0" applyNumberFormat="1" applyBorder="1" applyAlignment="1">
      <alignment vertical="top"/>
    </xf>
    <xf numFmtId="0" fontId="10" fillId="0" borderId="9" xfId="0" applyFont="1" applyBorder="1" applyAlignment="1">
      <alignment horizontal="center" vertical="center"/>
    </xf>
    <xf numFmtId="2" fontId="0" fillId="0" borderId="11" xfId="0" applyNumberFormat="1" applyBorder="1" applyAlignment="1">
      <alignment horizontal="right" vertical="top"/>
    </xf>
    <xf numFmtId="4" fontId="0" fillId="0" borderId="11" xfId="0" applyNumberFormat="1" applyBorder="1" applyAlignment="1">
      <alignment horizontal="right" vertical="top"/>
    </xf>
    <xf numFmtId="0" fontId="0" fillId="0" borderId="12" xfId="0" applyBorder="1" applyAlignment="1">
      <alignment vertical="top"/>
    </xf>
    <xf numFmtId="0" fontId="0" fillId="0" borderId="12" xfId="0" applyBorder="1" applyAlignment="1">
      <alignment vertical="top" wrapText="1"/>
    </xf>
    <xf numFmtId="0" fontId="0" fillId="0" borderId="0" xfId="0" applyAlignment="1"/>
    <xf numFmtId="165" fontId="0" fillId="0" borderId="12" xfId="0" applyNumberFormat="1" applyBorder="1" applyAlignment="1">
      <alignment vertical="top"/>
    </xf>
    <xf numFmtId="1" fontId="0" fillId="0" borderId="12" xfId="0" applyNumberFormat="1" applyBorder="1" applyAlignment="1">
      <alignment vertical="top"/>
    </xf>
    <xf numFmtId="165" fontId="0" fillId="0" borderId="16" xfId="0" applyNumberFormat="1" applyBorder="1" applyAlignment="1">
      <alignment vertical="top"/>
    </xf>
    <xf numFmtId="1" fontId="0" fillId="0" borderId="16" xfId="0" applyNumberFormat="1" applyBorder="1" applyAlignment="1">
      <alignment vertical="top"/>
    </xf>
    <xf numFmtId="2" fontId="0" fillId="0" borderId="16" xfId="0" applyNumberFormat="1" applyBorder="1" applyAlignment="1">
      <alignment vertical="top"/>
    </xf>
    <xf numFmtId="166" fontId="0" fillId="0" borderId="16" xfId="0" applyNumberFormat="1" applyBorder="1" applyAlignment="1">
      <alignment vertical="top"/>
    </xf>
    <xf numFmtId="0" fontId="5" fillId="0" borderId="0" xfId="0" applyFont="1" applyAlignment="1">
      <alignment horizontal="left" vertical="center"/>
    </xf>
    <xf numFmtId="164" fontId="5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6" fillId="3" borderId="3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166" fontId="6" fillId="3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164" fontId="6" fillId="2" borderId="3" xfId="0" applyNumberFormat="1" applyFont="1" applyFill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6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164" fontId="3" fillId="4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164" fontId="7" fillId="4" borderId="6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right" vertical="center" wrapText="1"/>
    </xf>
    <xf numFmtId="167" fontId="2" fillId="0" borderId="17" xfId="0" applyNumberFormat="1" applyFont="1" applyBorder="1" applyAlignment="1">
      <alignment horizontal="right" vertical="center"/>
    </xf>
    <xf numFmtId="167" fontId="2" fillId="0" borderId="18" xfId="0" applyNumberFormat="1" applyFont="1" applyBorder="1" applyAlignment="1">
      <alignment horizontal="right" vertical="center"/>
    </xf>
    <xf numFmtId="164" fontId="6" fillId="3" borderId="4" xfId="0" applyNumberFormat="1" applyFont="1" applyFill="1" applyBorder="1" applyAlignment="1">
      <alignment horizontal="left" vertical="center" wrapText="1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164" fontId="6" fillId="3" borderId="4" xfId="0" applyNumberFormat="1" applyFont="1" applyFill="1" applyBorder="1" applyAlignment="1">
      <alignment horizontal="left" vertical="center" wrapText="1"/>
    </xf>
    <xf numFmtId="164" fontId="6" fillId="3" borderId="5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6" fillId="3" borderId="3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left" vertical="center" wrapText="1"/>
    </xf>
    <xf numFmtId="49" fontId="6" fillId="3" borderId="5" xfId="0" applyNumberFormat="1" applyFont="1" applyFill="1" applyBorder="1" applyAlignment="1">
      <alignment horizontal="left" vertical="center" wrapText="1"/>
    </xf>
    <xf numFmtId="1" fontId="0" fillId="0" borderId="10" xfId="0" applyNumberFormat="1" applyBorder="1" applyAlignment="1">
      <alignment horizontal="center" vertical="top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20" xfId="0" applyBorder="1" applyAlignment="1" applyProtection="1">
      <alignment horizontal="left" vertical="top" wrapText="1"/>
      <protection locked="0"/>
    </xf>
    <xf numFmtId="164" fontId="6" fillId="2" borderId="1" xfId="0" applyNumberFormat="1" applyFont="1" applyFill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left" vertical="center" wrapText="1"/>
    </xf>
    <xf numFmtId="0" fontId="0" fillId="0" borderId="13" xfId="0" applyBorder="1" applyAlignment="1">
      <alignment vertical="top"/>
    </xf>
    <xf numFmtId="0" fontId="0" fillId="0" borderId="3" xfId="0" applyFill="1" applyBorder="1" applyAlignment="1">
      <alignment horizontal="left" vertical="top"/>
    </xf>
    <xf numFmtId="0" fontId="0" fillId="0" borderId="3" xfId="0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Обычный 2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77</xdr:row>
      <xdr:rowOff>0</xdr:rowOff>
    </xdr:from>
    <xdr:to>
      <xdr:col>2</xdr:col>
      <xdr:colOff>2114946</xdr:colOff>
      <xdr:row>81</xdr:row>
      <xdr:rowOff>196057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" y="5024438"/>
          <a:ext cx="2117725" cy="517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topLeftCell="A46" zoomScale="80" zoomScaleNormal="80" workbookViewId="0">
      <selection activeCell="H9" sqref="H9:H72"/>
    </sheetView>
  </sheetViews>
  <sheetFormatPr defaultRowHeight="18.75" x14ac:dyDescent="0.25"/>
  <cols>
    <col min="1" max="1" width="0.140625" style="34" customWidth="1"/>
    <col min="2" max="2" width="6.42578125" style="41" customWidth="1"/>
    <col min="3" max="3" width="43.42578125" style="34" customWidth="1"/>
    <col min="4" max="4" width="9.140625" style="34" customWidth="1"/>
    <col min="5" max="5" width="12.42578125" style="42" customWidth="1"/>
    <col min="6" max="6" width="17.7109375" style="17" customWidth="1"/>
    <col min="7" max="7" width="16.42578125" style="34" customWidth="1"/>
    <col min="8" max="8" width="18.140625" style="34" customWidth="1"/>
    <col min="9" max="9" width="14" style="34" customWidth="1"/>
    <col min="10" max="10" width="10.85546875" style="34" customWidth="1"/>
    <col min="11" max="11" width="18.140625" style="34" customWidth="1"/>
    <col min="12" max="12" width="11.140625" style="34" customWidth="1"/>
    <col min="13" max="13" width="16.7109375" style="34" customWidth="1"/>
    <col min="14" max="14" width="21.85546875" style="34" customWidth="1"/>
    <col min="15" max="15" width="15.5703125" style="34" customWidth="1"/>
    <col min="16" max="16" width="12.85546875" style="34" customWidth="1"/>
    <col min="17" max="16384" width="9.140625" style="34"/>
  </cols>
  <sheetData>
    <row r="1" spans="2:14" x14ac:dyDescent="0.25">
      <c r="B1" s="31"/>
      <c r="C1" s="32"/>
      <c r="D1" s="32"/>
      <c r="E1" s="33"/>
      <c r="G1" s="32"/>
      <c r="H1" s="32"/>
      <c r="I1" s="32"/>
      <c r="J1" s="32"/>
      <c r="K1" s="32"/>
      <c r="L1" s="32"/>
      <c r="M1" s="32"/>
      <c r="N1" s="32"/>
    </row>
    <row r="2" spans="2:14" ht="33" customHeight="1" x14ac:dyDescent="0.25">
      <c r="B2" s="31"/>
      <c r="C2" s="32"/>
      <c r="D2" s="32"/>
      <c r="E2" s="33"/>
      <c r="F2" s="65" t="s">
        <v>23</v>
      </c>
      <c r="G2" s="65"/>
      <c r="H2" s="65"/>
      <c r="I2" s="32"/>
      <c r="J2" s="32"/>
      <c r="K2" s="32"/>
      <c r="L2" s="32"/>
      <c r="M2" s="32"/>
      <c r="N2" s="32"/>
    </row>
    <row r="3" spans="2:14" x14ac:dyDescent="0.25">
      <c r="B3" s="64" t="s">
        <v>22</v>
      </c>
      <c r="C3" s="64"/>
      <c r="D3" s="63" t="s">
        <v>248</v>
      </c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2:14" ht="15" customHeight="1" x14ac:dyDescent="0.25">
      <c r="B4" s="64" t="s">
        <v>24</v>
      </c>
      <c r="C4" s="64"/>
      <c r="D4" s="64" t="s">
        <v>25</v>
      </c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2:14" ht="60.75" customHeight="1" x14ac:dyDescent="0.25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2:14" ht="23.25" customHeight="1" x14ac:dyDescent="0.25">
      <c r="B6" s="69" t="s">
        <v>0</v>
      </c>
      <c r="C6" s="70"/>
      <c r="D6" s="67"/>
      <c r="E6" s="68"/>
      <c r="F6" s="18"/>
      <c r="G6" s="18"/>
      <c r="H6" s="18"/>
      <c r="I6" s="18"/>
      <c r="J6" s="19"/>
      <c r="K6" s="19"/>
      <c r="L6" s="20"/>
      <c r="M6" s="20"/>
      <c r="N6" s="21"/>
    </row>
    <row r="7" spans="2:14" ht="15" customHeight="1" x14ac:dyDescent="0.25">
      <c r="B7" s="71" t="s">
        <v>1</v>
      </c>
      <c r="C7" s="56" t="s">
        <v>2</v>
      </c>
      <c r="D7" s="60" t="s">
        <v>3</v>
      </c>
      <c r="E7" s="61"/>
      <c r="F7" s="22" t="s">
        <v>4</v>
      </c>
      <c r="G7" s="22" t="s">
        <v>5</v>
      </c>
      <c r="H7" s="22" t="s">
        <v>6</v>
      </c>
      <c r="I7" s="58" t="s">
        <v>7</v>
      </c>
      <c r="J7" s="56" t="s">
        <v>8</v>
      </c>
      <c r="K7" s="56" t="s">
        <v>9</v>
      </c>
      <c r="L7" s="56" t="s">
        <v>10</v>
      </c>
      <c r="M7" s="56" t="s">
        <v>11</v>
      </c>
      <c r="N7" s="66" t="s">
        <v>12</v>
      </c>
    </row>
    <row r="8" spans="2:14" ht="38.25" thickBot="1" x14ac:dyDescent="0.3">
      <c r="B8" s="72"/>
      <c r="C8" s="57"/>
      <c r="D8" s="23" t="s">
        <v>13</v>
      </c>
      <c r="E8" s="24" t="s">
        <v>14</v>
      </c>
      <c r="F8" s="22" t="s">
        <v>15</v>
      </c>
      <c r="G8" s="22" t="s">
        <v>15</v>
      </c>
      <c r="H8" s="51" t="s">
        <v>15</v>
      </c>
      <c r="I8" s="59"/>
      <c r="J8" s="57"/>
      <c r="K8" s="57"/>
      <c r="L8" s="57"/>
      <c r="M8" s="57"/>
      <c r="N8" s="66"/>
    </row>
    <row r="9" spans="2:14" ht="30" customHeight="1" thickBot="1" x14ac:dyDescent="0.3">
      <c r="B9" s="25" t="s">
        <v>89</v>
      </c>
      <c r="C9" s="47" t="s">
        <v>249</v>
      </c>
      <c r="D9" s="43" t="s">
        <v>245</v>
      </c>
      <c r="E9" s="48">
        <v>14</v>
      </c>
      <c r="F9" s="49">
        <v>99.96</v>
      </c>
      <c r="G9" s="80">
        <v>116.52000000000001</v>
      </c>
      <c r="H9" s="83">
        <v>112.46000000000001</v>
      </c>
      <c r="I9" s="81"/>
      <c r="J9" s="28">
        <f>COUNT(F9,G9,H9)</f>
        <v>3</v>
      </c>
      <c r="K9" s="29">
        <f>STDEV(F9,G9,H9)</f>
        <v>8.6310215695092243</v>
      </c>
      <c r="L9" s="29" t="e">
        <f t="shared" ref="L9" si="0">K9/I9*100</f>
        <v>#DIV/0!</v>
      </c>
      <c r="M9" s="29">
        <f>(F9+G9+H9)*E9/3</f>
        <v>1535.0533333333335</v>
      </c>
      <c r="N9" s="27">
        <f>M9*1</f>
        <v>1535.0533333333335</v>
      </c>
    </row>
    <row r="10" spans="2:14" ht="31.5" customHeight="1" thickBot="1" x14ac:dyDescent="0.3">
      <c r="B10" s="25" t="s">
        <v>90</v>
      </c>
      <c r="C10" s="47" t="s">
        <v>200</v>
      </c>
      <c r="D10" s="44" t="s">
        <v>246</v>
      </c>
      <c r="E10" s="48">
        <v>5</v>
      </c>
      <c r="F10" s="50">
        <v>731.64</v>
      </c>
      <c r="G10" s="26">
        <v>852.96</v>
      </c>
      <c r="H10" s="83">
        <v>828.22</v>
      </c>
      <c r="I10" s="27"/>
      <c r="J10" s="28">
        <f t="shared" ref="J10:J73" si="1">COUNT(F10,G10,H10)</f>
        <v>3</v>
      </c>
      <c r="K10" s="29">
        <f t="shared" ref="K10:K73" si="2">STDEV(F10,G10,H10)</f>
        <v>64.107080212199165</v>
      </c>
      <c r="L10" s="29" t="e">
        <f t="shared" ref="L10:L73" si="3">K10/I10*100</f>
        <v>#DIV/0!</v>
      </c>
      <c r="M10" s="29">
        <f t="shared" ref="M10:M73" si="4">(F10+G10+H10)*E10/3</f>
        <v>4021.3666666666663</v>
      </c>
      <c r="N10" s="27">
        <f t="shared" ref="N10:N73" si="5">M10*1</f>
        <v>4021.3666666666663</v>
      </c>
    </row>
    <row r="11" spans="2:14" ht="35.25" customHeight="1" thickBot="1" x14ac:dyDescent="0.3">
      <c r="B11" s="25" t="s">
        <v>91</v>
      </c>
      <c r="C11" s="47" t="s">
        <v>201</v>
      </c>
      <c r="D11" s="44" t="s">
        <v>246</v>
      </c>
      <c r="E11" s="48">
        <v>3</v>
      </c>
      <c r="F11" s="50">
        <v>683.76</v>
      </c>
      <c r="G11" s="26">
        <v>797.1</v>
      </c>
      <c r="H11" s="83">
        <v>745.98</v>
      </c>
      <c r="I11" s="27"/>
      <c r="J11" s="28">
        <f t="shared" si="1"/>
        <v>3</v>
      </c>
      <c r="K11" s="29">
        <f t="shared" si="2"/>
        <v>56.760517968038329</v>
      </c>
      <c r="L11" s="29" t="e">
        <f t="shared" si="3"/>
        <v>#DIV/0!</v>
      </c>
      <c r="M11" s="29">
        <f t="shared" si="4"/>
        <v>2226.84</v>
      </c>
      <c r="N11" s="27">
        <f t="shared" si="5"/>
        <v>2226.84</v>
      </c>
    </row>
    <row r="12" spans="2:14" ht="27" customHeight="1" thickBot="1" x14ac:dyDescent="0.3">
      <c r="B12" s="25" t="s">
        <v>92</v>
      </c>
      <c r="C12" s="47" t="s">
        <v>202</v>
      </c>
      <c r="D12" s="44" t="s">
        <v>245</v>
      </c>
      <c r="E12" s="48">
        <v>12</v>
      </c>
      <c r="F12" s="50">
        <v>312.48</v>
      </c>
      <c r="G12" s="26">
        <v>364.26</v>
      </c>
      <c r="H12" s="83">
        <v>330.29</v>
      </c>
      <c r="I12" s="27"/>
      <c r="J12" s="28">
        <f t="shared" si="1"/>
        <v>3</v>
      </c>
      <c r="K12" s="29">
        <f t="shared" si="2"/>
        <v>26.306923676730666</v>
      </c>
      <c r="L12" s="29" t="e">
        <f t="shared" si="3"/>
        <v>#DIV/0!</v>
      </c>
      <c r="M12" s="29">
        <f t="shared" si="4"/>
        <v>4028.1200000000003</v>
      </c>
      <c r="N12" s="27">
        <f t="shared" si="5"/>
        <v>4028.1200000000003</v>
      </c>
    </row>
    <row r="13" spans="2:14" ht="30" customHeight="1" thickBot="1" x14ac:dyDescent="0.3">
      <c r="B13" s="25" t="s">
        <v>28</v>
      </c>
      <c r="C13" s="47" t="s">
        <v>203</v>
      </c>
      <c r="D13" s="44" t="s">
        <v>245</v>
      </c>
      <c r="E13" s="48">
        <v>6</v>
      </c>
      <c r="F13" s="50">
        <v>101.64</v>
      </c>
      <c r="G13" s="26">
        <v>118.5</v>
      </c>
      <c r="H13" s="83">
        <v>115.77</v>
      </c>
      <c r="I13" s="27"/>
      <c r="J13" s="28">
        <f t="shared" si="1"/>
        <v>3</v>
      </c>
      <c r="K13" s="29">
        <f t="shared" si="2"/>
        <v>9.0495801007560548</v>
      </c>
      <c r="L13" s="29" t="e">
        <f t="shared" si="3"/>
        <v>#DIV/0!</v>
      </c>
      <c r="M13" s="29">
        <f t="shared" si="4"/>
        <v>671.81999999999994</v>
      </c>
      <c r="N13" s="27">
        <f t="shared" si="5"/>
        <v>671.81999999999994</v>
      </c>
    </row>
    <row r="14" spans="2:14" ht="26.25" customHeight="1" thickBot="1" x14ac:dyDescent="0.3">
      <c r="B14" s="25" t="s">
        <v>29</v>
      </c>
      <c r="C14" s="47" t="s">
        <v>250</v>
      </c>
      <c r="D14" s="44" t="s">
        <v>246</v>
      </c>
      <c r="E14" s="48">
        <v>3</v>
      </c>
      <c r="F14" s="50">
        <v>754.62</v>
      </c>
      <c r="G14" s="26">
        <v>879.72000000000014</v>
      </c>
      <c r="H14" s="83">
        <v>833.86</v>
      </c>
      <c r="I14" s="27"/>
      <c r="J14" s="28">
        <f>COUNT(F14,G14,H14)</f>
        <v>3</v>
      </c>
      <c r="K14" s="29">
        <f>STDEV(F14,G14,H14)</f>
        <v>63.287870349169921</v>
      </c>
      <c r="L14" s="29" t="e">
        <f t="shared" si="3"/>
        <v>#DIV/0!</v>
      </c>
      <c r="M14" s="29">
        <f>(F14+G14+H14)*E14/3</f>
        <v>2468.2000000000003</v>
      </c>
      <c r="N14" s="27">
        <f t="shared" si="5"/>
        <v>2468.2000000000003</v>
      </c>
    </row>
    <row r="15" spans="2:14" ht="31.5" customHeight="1" thickBot="1" x14ac:dyDescent="0.3">
      <c r="B15" s="25" t="s">
        <v>30</v>
      </c>
      <c r="C15" s="47" t="s">
        <v>251</v>
      </c>
      <c r="D15" s="44" t="s">
        <v>246</v>
      </c>
      <c r="E15" s="48">
        <v>2</v>
      </c>
      <c r="F15" s="50">
        <v>19958.400000000001</v>
      </c>
      <c r="G15" s="26">
        <v>23267.519999999997</v>
      </c>
      <c r="H15" s="83">
        <v>21235.74</v>
      </c>
      <c r="I15" s="27"/>
      <c r="J15" s="28">
        <f t="shared" si="1"/>
        <v>3</v>
      </c>
      <c r="K15" s="29">
        <f t="shared" si="2"/>
        <v>1668.8320575779912</v>
      </c>
      <c r="L15" s="29" t="e">
        <f t="shared" si="3"/>
        <v>#DIV/0!</v>
      </c>
      <c r="M15" s="29">
        <f t="shared" si="4"/>
        <v>42974.44</v>
      </c>
      <c r="N15" s="27">
        <f t="shared" si="5"/>
        <v>42974.44</v>
      </c>
    </row>
    <row r="16" spans="2:14" ht="29.25" customHeight="1" thickBot="1" x14ac:dyDescent="0.3">
      <c r="B16" s="25" t="s">
        <v>31</v>
      </c>
      <c r="C16" s="47" t="s">
        <v>204</v>
      </c>
      <c r="D16" s="44" t="s">
        <v>247</v>
      </c>
      <c r="E16" s="48">
        <v>1</v>
      </c>
      <c r="F16" s="50">
        <v>16934.400000000001</v>
      </c>
      <c r="G16" s="26">
        <v>19742.099999999999</v>
      </c>
      <c r="H16" s="83">
        <v>18678.64</v>
      </c>
      <c r="I16" s="27"/>
      <c r="J16" s="28">
        <f t="shared" si="1"/>
        <v>3</v>
      </c>
      <c r="K16" s="29">
        <f t="shared" si="2"/>
        <v>1417.5389259323108</v>
      </c>
      <c r="L16" s="29" t="e">
        <f t="shared" si="3"/>
        <v>#DIV/0!</v>
      </c>
      <c r="M16" s="29">
        <f t="shared" si="4"/>
        <v>18451.713333333333</v>
      </c>
      <c r="N16" s="27">
        <f t="shared" si="5"/>
        <v>18451.713333333333</v>
      </c>
    </row>
    <row r="17" spans="2:14" ht="30" customHeight="1" thickBot="1" x14ac:dyDescent="0.3">
      <c r="B17" s="25" t="s">
        <v>32</v>
      </c>
      <c r="C17" s="47" t="s">
        <v>252</v>
      </c>
      <c r="D17" s="44" t="s">
        <v>246</v>
      </c>
      <c r="E17" s="48">
        <v>5</v>
      </c>
      <c r="F17" s="50">
        <v>683.76</v>
      </c>
      <c r="G17" s="26">
        <v>797.1</v>
      </c>
      <c r="H17" s="83">
        <v>794.53</v>
      </c>
      <c r="I17" s="27"/>
      <c r="J17" s="28">
        <f t="shared" si="1"/>
        <v>3</v>
      </c>
      <c r="K17" s="29">
        <f t="shared" si="2"/>
        <v>64.707744770879884</v>
      </c>
      <c r="L17" s="29" t="e">
        <f t="shared" si="3"/>
        <v>#DIV/0!</v>
      </c>
      <c r="M17" s="29">
        <f t="shared" si="4"/>
        <v>3792.3166666666671</v>
      </c>
      <c r="N17" s="27">
        <f t="shared" si="5"/>
        <v>3792.3166666666671</v>
      </c>
    </row>
    <row r="18" spans="2:14" ht="29.25" customHeight="1" thickBot="1" x14ac:dyDescent="0.3">
      <c r="B18" s="25" t="s">
        <v>33</v>
      </c>
      <c r="C18" s="47" t="s">
        <v>253</v>
      </c>
      <c r="D18" s="44" t="s">
        <v>245</v>
      </c>
      <c r="E18" s="48">
        <v>3</v>
      </c>
      <c r="F18" s="50">
        <v>122.58</v>
      </c>
      <c r="G18" s="26">
        <v>142.91999999999999</v>
      </c>
      <c r="H18" s="83">
        <v>137.29</v>
      </c>
      <c r="I18" s="27"/>
      <c r="J18" s="28">
        <f t="shared" si="1"/>
        <v>3</v>
      </c>
      <c r="K18" s="29">
        <f t="shared" si="2"/>
        <v>10.502353704448028</v>
      </c>
      <c r="L18" s="29" t="e">
        <f t="shared" si="3"/>
        <v>#DIV/0!</v>
      </c>
      <c r="M18" s="29">
        <f t="shared" si="4"/>
        <v>402.78999999999996</v>
      </c>
      <c r="N18" s="27">
        <f t="shared" si="5"/>
        <v>402.78999999999996</v>
      </c>
    </row>
    <row r="19" spans="2:14" ht="41.25" customHeight="1" thickBot="1" x14ac:dyDescent="0.3">
      <c r="B19" s="25" t="s">
        <v>34</v>
      </c>
      <c r="C19" s="47" t="s">
        <v>254</v>
      </c>
      <c r="D19" s="44" t="s">
        <v>245</v>
      </c>
      <c r="E19" s="48">
        <v>15</v>
      </c>
      <c r="F19" s="50">
        <v>493.92</v>
      </c>
      <c r="G19" s="26">
        <v>575.81999999999994</v>
      </c>
      <c r="H19" s="83">
        <v>541.34</v>
      </c>
      <c r="I19" s="27"/>
      <c r="J19" s="28">
        <f t="shared" si="1"/>
        <v>3</v>
      </c>
      <c r="K19" s="29">
        <f t="shared" si="2"/>
        <v>41.120021076518562</v>
      </c>
      <c r="L19" s="29" t="e">
        <f t="shared" si="3"/>
        <v>#DIV/0!</v>
      </c>
      <c r="M19" s="29">
        <f t="shared" si="4"/>
        <v>8055.3999999999987</v>
      </c>
      <c r="N19" s="27">
        <f t="shared" si="5"/>
        <v>8055.3999999999987</v>
      </c>
    </row>
    <row r="20" spans="2:14" ht="31.5" customHeight="1" thickBot="1" x14ac:dyDescent="0.3">
      <c r="B20" s="25" t="s">
        <v>35</v>
      </c>
      <c r="C20" s="47" t="s">
        <v>205</v>
      </c>
      <c r="D20" s="44" t="s">
        <v>246</v>
      </c>
      <c r="E20" s="48">
        <v>3</v>
      </c>
      <c r="F20" s="50">
        <v>796.68</v>
      </c>
      <c r="G20" s="26">
        <v>928.7399999999999</v>
      </c>
      <c r="H20" s="83">
        <v>915.39333333333332</v>
      </c>
      <c r="I20" s="27"/>
      <c r="J20" s="28">
        <f t="shared" si="1"/>
        <v>3</v>
      </c>
      <c r="K20" s="29">
        <f t="shared" si="2"/>
        <v>72.698959898820888</v>
      </c>
      <c r="L20" s="29" t="e">
        <f t="shared" si="3"/>
        <v>#DIV/0!</v>
      </c>
      <c r="M20" s="29">
        <f t="shared" si="4"/>
        <v>2640.813333333333</v>
      </c>
      <c r="N20" s="27">
        <f t="shared" si="5"/>
        <v>2640.813333333333</v>
      </c>
    </row>
    <row r="21" spans="2:14" ht="31.5" customHeight="1" thickBot="1" x14ac:dyDescent="0.3">
      <c r="B21" s="25" t="s">
        <v>36</v>
      </c>
      <c r="C21" s="47" t="s">
        <v>255</v>
      </c>
      <c r="D21" s="44" t="s">
        <v>245</v>
      </c>
      <c r="E21" s="48">
        <v>10</v>
      </c>
      <c r="F21" s="50">
        <v>333.84</v>
      </c>
      <c r="G21" s="26">
        <v>389.21999999999997</v>
      </c>
      <c r="H21" s="83">
        <v>383.91999999999996</v>
      </c>
      <c r="I21" s="27"/>
      <c r="J21" s="28">
        <f t="shared" si="1"/>
        <v>3</v>
      </c>
      <c r="K21" s="29">
        <f t="shared" si="2"/>
        <v>30.558797969379178</v>
      </c>
      <c r="L21" s="29" t="e">
        <f t="shared" si="3"/>
        <v>#DIV/0!</v>
      </c>
      <c r="M21" s="29">
        <f t="shared" si="4"/>
        <v>3689.9333333333329</v>
      </c>
      <c r="N21" s="27">
        <f t="shared" si="5"/>
        <v>3689.9333333333329</v>
      </c>
    </row>
    <row r="22" spans="2:14" ht="34.5" customHeight="1" thickBot="1" x14ac:dyDescent="0.3">
      <c r="B22" s="25" t="s">
        <v>37</v>
      </c>
      <c r="C22" s="47" t="s">
        <v>206</v>
      </c>
      <c r="D22" s="44" t="s">
        <v>245</v>
      </c>
      <c r="E22" s="48">
        <v>10</v>
      </c>
      <c r="F22" s="50">
        <v>493.92</v>
      </c>
      <c r="G22" s="26">
        <v>575.81999999999994</v>
      </c>
      <c r="H22" s="83">
        <v>531.46</v>
      </c>
      <c r="I22" s="27"/>
      <c r="J22" s="28">
        <f t="shared" si="1"/>
        <v>3</v>
      </c>
      <c r="K22" s="29">
        <f t="shared" si="2"/>
        <v>40.997299098029977</v>
      </c>
      <c r="L22" s="29" t="e">
        <f t="shared" si="3"/>
        <v>#DIV/0!</v>
      </c>
      <c r="M22" s="29">
        <f t="shared" si="4"/>
        <v>5337.333333333333</v>
      </c>
      <c r="N22" s="27">
        <f t="shared" si="5"/>
        <v>5337.333333333333</v>
      </c>
    </row>
    <row r="23" spans="2:14" ht="33" customHeight="1" thickBot="1" x14ac:dyDescent="0.3">
      <c r="B23" s="25" t="s">
        <v>38</v>
      </c>
      <c r="C23" s="47" t="s">
        <v>256</v>
      </c>
      <c r="D23" s="44" t="s">
        <v>245</v>
      </c>
      <c r="E23" s="48">
        <v>10</v>
      </c>
      <c r="F23" s="50">
        <v>907.2</v>
      </c>
      <c r="G23" s="26">
        <v>1057.6200000000001</v>
      </c>
      <c r="H23" s="83">
        <v>1059.6100000000001</v>
      </c>
      <c r="I23" s="27"/>
      <c r="J23" s="28">
        <f t="shared" si="1"/>
        <v>3</v>
      </c>
      <c r="K23" s="29">
        <f t="shared" si="2"/>
        <v>87.425153321760561</v>
      </c>
      <c r="L23" s="29" t="e">
        <f t="shared" si="3"/>
        <v>#DIV/0!</v>
      </c>
      <c r="M23" s="29">
        <f t="shared" si="4"/>
        <v>10081.433333333334</v>
      </c>
      <c r="N23" s="27">
        <f t="shared" si="5"/>
        <v>10081.433333333334</v>
      </c>
    </row>
    <row r="24" spans="2:14" ht="39.75" customHeight="1" thickBot="1" x14ac:dyDescent="0.3">
      <c r="B24" s="25" t="s">
        <v>39</v>
      </c>
      <c r="C24" s="47" t="s">
        <v>257</v>
      </c>
      <c r="D24" s="44" t="s">
        <v>247</v>
      </c>
      <c r="E24" s="48">
        <v>3</v>
      </c>
      <c r="F24" s="50">
        <v>24675.84</v>
      </c>
      <c r="G24" s="26">
        <v>28767.179999999997</v>
      </c>
      <c r="H24" s="83">
        <v>27562.91333333333</v>
      </c>
      <c r="I24" s="27"/>
      <c r="J24" s="28">
        <f t="shared" si="1"/>
        <v>3</v>
      </c>
      <c r="K24" s="29">
        <f t="shared" si="2"/>
        <v>2102.5585062049536</v>
      </c>
      <c r="L24" s="29" t="e">
        <f t="shared" si="3"/>
        <v>#DIV/0!</v>
      </c>
      <c r="M24" s="29">
        <f t="shared" si="4"/>
        <v>81005.93333333332</v>
      </c>
      <c r="N24" s="27">
        <f t="shared" si="5"/>
        <v>81005.93333333332</v>
      </c>
    </row>
    <row r="25" spans="2:14" ht="29.25" customHeight="1" thickBot="1" x14ac:dyDescent="0.3">
      <c r="B25" s="25" t="s">
        <v>40</v>
      </c>
      <c r="C25" s="47" t="s">
        <v>207</v>
      </c>
      <c r="D25" s="44" t="s">
        <v>247</v>
      </c>
      <c r="E25" s="48">
        <v>1</v>
      </c>
      <c r="F25" s="50">
        <v>18325.439999999999</v>
      </c>
      <c r="G25" s="26">
        <v>21363.780000000002</v>
      </c>
      <c r="H25" s="83">
        <v>19828.129999999997</v>
      </c>
      <c r="I25" s="27"/>
      <c r="J25" s="28">
        <f t="shared" si="1"/>
        <v>3</v>
      </c>
      <c r="K25" s="29">
        <f t="shared" si="2"/>
        <v>1519.1997956270727</v>
      </c>
      <c r="L25" s="29" t="e">
        <f t="shared" si="3"/>
        <v>#DIV/0!</v>
      </c>
      <c r="M25" s="29">
        <f t="shared" si="4"/>
        <v>19839.116666666665</v>
      </c>
      <c r="N25" s="27">
        <f t="shared" si="5"/>
        <v>19839.116666666665</v>
      </c>
    </row>
    <row r="26" spans="2:14" ht="39" customHeight="1" thickBot="1" x14ac:dyDescent="0.3">
      <c r="B26" s="25" t="s">
        <v>41</v>
      </c>
      <c r="C26" s="47" t="s">
        <v>208</v>
      </c>
      <c r="D26" s="44" t="s">
        <v>245</v>
      </c>
      <c r="E26" s="48">
        <v>10</v>
      </c>
      <c r="F26" s="50">
        <v>366.54</v>
      </c>
      <c r="G26" s="26">
        <v>427.32</v>
      </c>
      <c r="H26" s="83">
        <v>421.89</v>
      </c>
      <c r="I26" s="27"/>
      <c r="J26" s="28">
        <f t="shared" si="1"/>
        <v>3</v>
      </c>
      <c r="K26" s="29">
        <f t="shared" si="2"/>
        <v>33.633603731982078</v>
      </c>
      <c r="L26" s="29" t="e">
        <f t="shared" si="3"/>
        <v>#DIV/0!</v>
      </c>
      <c r="M26" s="29">
        <f t="shared" si="4"/>
        <v>4052.5</v>
      </c>
      <c r="N26" s="27">
        <f t="shared" si="5"/>
        <v>4052.5</v>
      </c>
    </row>
    <row r="27" spans="2:14" ht="33" customHeight="1" thickBot="1" x14ac:dyDescent="0.3">
      <c r="B27" s="25" t="s">
        <v>42</v>
      </c>
      <c r="C27" s="47" t="s">
        <v>258</v>
      </c>
      <c r="D27" s="44" t="s">
        <v>246</v>
      </c>
      <c r="E27" s="48">
        <v>15</v>
      </c>
      <c r="F27" s="50">
        <v>894.42</v>
      </c>
      <c r="G27" s="26">
        <v>1042.74</v>
      </c>
      <c r="H27" s="83">
        <v>971.34</v>
      </c>
      <c r="I27" s="27"/>
      <c r="J27" s="28">
        <f t="shared" si="1"/>
        <v>3</v>
      </c>
      <c r="K27" s="29">
        <f t="shared" si="2"/>
        <v>74.177117765521217</v>
      </c>
      <c r="L27" s="29" t="e">
        <f t="shared" si="3"/>
        <v>#DIV/0!</v>
      </c>
      <c r="M27" s="29">
        <f t="shared" si="4"/>
        <v>14542.5</v>
      </c>
      <c r="N27" s="27">
        <f t="shared" si="5"/>
        <v>14542.5</v>
      </c>
    </row>
    <row r="28" spans="2:14" ht="31.5" customHeight="1" thickBot="1" x14ac:dyDescent="0.3">
      <c r="B28" s="25" t="s">
        <v>43</v>
      </c>
      <c r="C28" s="47" t="s">
        <v>209</v>
      </c>
      <c r="D28" s="44" t="s">
        <v>245</v>
      </c>
      <c r="E28" s="48">
        <v>5</v>
      </c>
      <c r="F28" s="50">
        <v>554.4</v>
      </c>
      <c r="G28" s="26">
        <v>646.31999999999994</v>
      </c>
      <c r="H28" s="83">
        <v>587.11</v>
      </c>
      <c r="I28" s="27"/>
      <c r="J28" s="28">
        <f t="shared" si="1"/>
        <v>3</v>
      </c>
      <c r="K28" s="29">
        <f t="shared" si="2"/>
        <v>46.592300150704418</v>
      </c>
      <c r="L28" s="29" t="e">
        <f t="shared" si="3"/>
        <v>#DIV/0!</v>
      </c>
      <c r="M28" s="29">
        <f t="shared" si="4"/>
        <v>2979.7166666666667</v>
      </c>
      <c r="N28" s="27">
        <f t="shared" si="5"/>
        <v>2979.7166666666667</v>
      </c>
    </row>
    <row r="29" spans="2:14" ht="33" customHeight="1" thickBot="1" x14ac:dyDescent="0.3">
      <c r="B29" s="25" t="s">
        <v>44</v>
      </c>
      <c r="C29" s="47" t="s">
        <v>210</v>
      </c>
      <c r="D29" s="44" t="s">
        <v>245</v>
      </c>
      <c r="E29" s="48">
        <v>15</v>
      </c>
      <c r="F29" s="50">
        <v>535.26</v>
      </c>
      <c r="G29" s="26">
        <v>624</v>
      </c>
      <c r="H29" s="83">
        <v>593.6</v>
      </c>
      <c r="I29" s="27"/>
      <c r="J29" s="28">
        <f t="shared" si="1"/>
        <v>3</v>
      </c>
      <c r="K29" s="29">
        <f t="shared" si="2"/>
        <v>45.09712333767348</v>
      </c>
      <c r="L29" s="29" t="e">
        <f t="shared" si="3"/>
        <v>#DIV/0!</v>
      </c>
      <c r="M29" s="29">
        <f t="shared" si="4"/>
        <v>8764.3000000000011</v>
      </c>
      <c r="N29" s="27">
        <f t="shared" si="5"/>
        <v>8764.3000000000011</v>
      </c>
    </row>
    <row r="30" spans="2:14" ht="30.75" customHeight="1" thickBot="1" x14ac:dyDescent="0.3">
      <c r="B30" s="25" t="s">
        <v>45</v>
      </c>
      <c r="C30" s="47" t="s">
        <v>211</v>
      </c>
      <c r="D30" s="44" t="s">
        <v>246</v>
      </c>
      <c r="E30" s="48">
        <v>3</v>
      </c>
      <c r="F30" s="50">
        <v>894.42</v>
      </c>
      <c r="G30" s="26">
        <v>1042.74</v>
      </c>
      <c r="H30" s="83">
        <v>991.0200000000001</v>
      </c>
      <c r="I30" s="27"/>
      <c r="J30" s="28">
        <f t="shared" si="1"/>
        <v>3</v>
      </c>
      <c r="K30" s="29">
        <f t="shared" si="2"/>
        <v>75.283177403720174</v>
      </c>
      <c r="L30" s="29" t="e">
        <f t="shared" si="3"/>
        <v>#DIV/0!</v>
      </c>
      <c r="M30" s="29">
        <f t="shared" si="4"/>
        <v>2928.18</v>
      </c>
      <c r="N30" s="27">
        <f t="shared" si="5"/>
        <v>2928.18</v>
      </c>
    </row>
    <row r="31" spans="2:14" ht="36.75" customHeight="1" thickBot="1" x14ac:dyDescent="0.3">
      <c r="B31" s="25" t="s">
        <v>46</v>
      </c>
      <c r="C31" s="47" t="s">
        <v>212</v>
      </c>
      <c r="D31" s="44" t="s">
        <v>108</v>
      </c>
      <c r="E31" s="48">
        <v>2</v>
      </c>
      <c r="F31" s="50">
        <v>306.42</v>
      </c>
      <c r="G31" s="26">
        <v>357.24</v>
      </c>
      <c r="H31" s="83">
        <v>347.48</v>
      </c>
      <c r="I31" s="27"/>
      <c r="J31" s="28">
        <f t="shared" si="1"/>
        <v>3</v>
      </c>
      <c r="K31" s="29">
        <f t="shared" si="2"/>
        <v>26.968665768504994</v>
      </c>
      <c r="L31" s="29" t="e">
        <f t="shared" si="3"/>
        <v>#DIV/0!</v>
      </c>
      <c r="M31" s="29">
        <f t="shared" si="4"/>
        <v>674.09333333333336</v>
      </c>
      <c r="N31" s="27">
        <f t="shared" si="5"/>
        <v>674.09333333333336</v>
      </c>
    </row>
    <row r="32" spans="2:14" ht="44.25" customHeight="1" thickBot="1" x14ac:dyDescent="0.3">
      <c r="B32" s="25" t="s">
        <v>47</v>
      </c>
      <c r="C32" s="47" t="s">
        <v>213</v>
      </c>
      <c r="D32" s="44" t="s">
        <v>245</v>
      </c>
      <c r="E32" s="48">
        <v>2</v>
      </c>
      <c r="F32" s="50">
        <v>106.5</v>
      </c>
      <c r="G32" s="26">
        <v>124.14</v>
      </c>
      <c r="H32" s="83">
        <v>117.9</v>
      </c>
      <c r="I32" s="27"/>
      <c r="J32" s="28">
        <f t="shared" si="1"/>
        <v>3</v>
      </c>
      <c r="K32" s="29">
        <f t="shared" si="2"/>
        <v>8.9448979871209264</v>
      </c>
      <c r="L32" s="29" t="e">
        <f t="shared" si="3"/>
        <v>#DIV/0!</v>
      </c>
      <c r="M32" s="29">
        <f t="shared" si="4"/>
        <v>232.35999999999999</v>
      </c>
      <c r="N32" s="27">
        <f t="shared" si="5"/>
        <v>232.35999999999999</v>
      </c>
    </row>
    <row r="33" spans="2:14" ht="41.25" customHeight="1" thickBot="1" x14ac:dyDescent="0.3">
      <c r="B33" s="25" t="s">
        <v>48</v>
      </c>
      <c r="C33" s="47" t="s">
        <v>214</v>
      </c>
      <c r="D33" s="44" t="s">
        <v>120</v>
      </c>
      <c r="E33" s="48">
        <v>2</v>
      </c>
      <c r="F33" s="50">
        <v>440.88</v>
      </c>
      <c r="G33" s="26">
        <v>513.96</v>
      </c>
      <c r="H33" s="83">
        <v>494.23</v>
      </c>
      <c r="I33" s="27"/>
      <c r="J33" s="28">
        <f t="shared" si="1"/>
        <v>3</v>
      </c>
      <c r="K33" s="29">
        <f t="shared" si="2"/>
        <v>37.806925732375213</v>
      </c>
      <c r="L33" s="29" t="e">
        <f t="shared" si="3"/>
        <v>#DIV/0!</v>
      </c>
      <c r="M33" s="29">
        <f t="shared" si="4"/>
        <v>966.04666666666674</v>
      </c>
      <c r="N33" s="27">
        <f t="shared" si="5"/>
        <v>966.04666666666674</v>
      </c>
    </row>
    <row r="34" spans="2:14" ht="34.5" customHeight="1" thickBot="1" x14ac:dyDescent="0.3">
      <c r="B34" s="25" t="s">
        <v>49</v>
      </c>
      <c r="C34" s="47" t="s">
        <v>215</v>
      </c>
      <c r="D34" s="44" t="s">
        <v>120</v>
      </c>
      <c r="E34" s="48">
        <v>1</v>
      </c>
      <c r="F34" s="50">
        <v>14112</v>
      </c>
      <c r="G34" s="26">
        <v>16451.759999999998</v>
      </c>
      <c r="H34" s="83">
        <v>15861.89</v>
      </c>
      <c r="I34" s="27"/>
      <c r="J34" s="28">
        <f t="shared" si="1"/>
        <v>3</v>
      </c>
      <c r="K34" s="29">
        <f t="shared" si="2"/>
        <v>1216.8633507643049</v>
      </c>
      <c r="L34" s="29" t="e">
        <f t="shared" si="3"/>
        <v>#DIV/0!</v>
      </c>
      <c r="M34" s="29">
        <f t="shared" si="4"/>
        <v>15475.216666666665</v>
      </c>
      <c r="N34" s="27">
        <f t="shared" si="5"/>
        <v>15475.216666666665</v>
      </c>
    </row>
    <row r="35" spans="2:14" ht="30" customHeight="1" thickBot="1" x14ac:dyDescent="0.3">
      <c r="B35" s="25" t="s">
        <v>50</v>
      </c>
      <c r="C35" s="47" t="s">
        <v>216</v>
      </c>
      <c r="D35" s="44" t="s">
        <v>245</v>
      </c>
      <c r="E35" s="48">
        <v>10</v>
      </c>
      <c r="F35" s="50">
        <v>554.4</v>
      </c>
      <c r="G35" s="26">
        <v>646.31999999999994</v>
      </c>
      <c r="H35" s="83">
        <v>609.29</v>
      </c>
      <c r="I35" s="27"/>
      <c r="J35" s="28">
        <f t="shared" si="1"/>
        <v>3</v>
      </c>
      <c r="K35" s="29">
        <f t="shared" si="2"/>
        <v>46.248278166147237</v>
      </c>
      <c r="L35" s="29" t="e">
        <f t="shared" si="3"/>
        <v>#DIV/0!</v>
      </c>
      <c r="M35" s="29">
        <f t="shared" si="4"/>
        <v>6033.3666666666659</v>
      </c>
      <c r="N35" s="27">
        <f t="shared" si="5"/>
        <v>6033.3666666666659</v>
      </c>
    </row>
    <row r="36" spans="2:14" ht="33.75" customHeight="1" thickBot="1" x14ac:dyDescent="0.3">
      <c r="B36" s="25" t="s">
        <v>51</v>
      </c>
      <c r="C36" s="47" t="s">
        <v>259</v>
      </c>
      <c r="D36" s="44" t="s">
        <v>246</v>
      </c>
      <c r="E36" s="48">
        <v>16</v>
      </c>
      <c r="F36" s="50">
        <v>2142</v>
      </c>
      <c r="G36" s="26">
        <v>2497.14</v>
      </c>
      <c r="H36" s="83">
        <v>2386.19</v>
      </c>
      <c r="I36" s="27"/>
      <c r="J36" s="28">
        <f t="shared" si="1"/>
        <v>3</v>
      </c>
      <c r="K36" s="29">
        <f t="shared" si="2"/>
        <v>181.68795511352235</v>
      </c>
      <c r="L36" s="29" t="e">
        <f t="shared" si="3"/>
        <v>#DIV/0!</v>
      </c>
      <c r="M36" s="29">
        <f t="shared" si="4"/>
        <v>37468.426666666666</v>
      </c>
      <c r="N36" s="27">
        <f t="shared" si="5"/>
        <v>37468.426666666666</v>
      </c>
    </row>
    <row r="37" spans="2:14" ht="30.75" customHeight="1" thickBot="1" x14ac:dyDescent="0.3">
      <c r="B37" s="25" t="s">
        <v>52</v>
      </c>
      <c r="C37" s="47" t="s">
        <v>260</v>
      </c>
      <c r="D37" s="44" t="s">
        <v>246</v>
      </c>
      <c r="E37" s="48">
        <v>16</v>
      </c>
      <c r="F37" s="50">
        <v>2142</v>
      </c>
      <c r="G37" s="26">
        <v>2497.14</v>
      </c>
      <c r="H37" s="83">
        <v>2493.29</v>
      </c>
      <c r="I37" s="27"/>
      <c r="J37" s="28">
        <f t="shared" si="1"/>
        <v>3</v>
      </c>
      <c r="K37" s="29">
        <f t="shared" si="2"/>
        <v>203.93786071579086</v>
      </c>
      <c r="L37" s="29" t="e">
        <f t="shared" si="3"/>
        <v>#DIV/0!</v>
      </c>
      <c r="M37" s="29">
        <f t="shared" si="4"/>
        <v>38039.626666666663</v>
      </c>
      <c r="N37" s="27">
        <f t="shared" si="5"/>
        <v>38039.626666666663</v>
      </c>
    </row>
    <row r="38" spans="2:14" ht="24" customHeight="1" thickBot="1" x14ac:dyDescent="0.3">
      <c r="B38" s="25" t="s">
        <v>53</v>
      </c>
      <c r="C38" s="47" t="s">
        <v>261</v>
      </c>
      <c r="D38" s="44" t="s">
        <v>246</v>
      </c>
      <c r="E38" s="48">
        <v>16</v>
      </c>
      <c r="F38" s="50">
        <v>2142</v>
      </c>
      <c r="G38" s="26">
        <v>2497.14</v>
      </c>
      <c r="H38" s="83">
        <v>2332.64</v>
      </c>
      <c r="I38" s="27"/>
      <c r="J38" s="28">
        <f t="shared" si="1"/>
        <v>3</v>
      </c>
      <c r="K38" s="29">
        <f t="shared" si="2"/>
        <v>177.73026341434741</v>
      </c>
      <c r="L38" s="29" t="e">
        <f t="shared" si="3"/>
        <v>#DIV/0!</v>
      </c>
      <c r="M38" s="29">
        <f t="shared" si="4"/>
        <v>37182.82666666666</v>
      </c>
      <c r="N38" s="27">
        <f t="shared" si="5"/>
        <v>37182.82666666666</v>
      </c>
    </row>
    <row r="39" spans="2:14" ht="33" customHeight="1" thickBot="1" x14ac:dyDescent="0.3">
      <c r="B39" s="25" t="s">
        <v>54</v>
      </c>
      <c r="C39" s="47" t="s">
        <v>262</v>
      </c>
      <c r="D39" s="44" t="s">
        <v>246</v>
      </c>
      <c r="E39" s="48">
        <v>16</v>
      </c>
      <c r="F39" s="50">
        <v>2142</v>
      </c>
      <c r="G39" s="26">
        <v>2497.14</v>
      </c>
      <c r="H39" s="83">
        <v>2433.31</v>
      </c>
      <c r="I39" s="27"/>
      <c r="J39" s="28">
        <f t="shared" si="1"/>
        <v>3</v>
      </c>
      <c r="K39" s="29">
        <f t="shared" si="2"/>
        <v>189.32344660219272</v>
      </c>
      <c r="L39" s="29" t="e">
        <f t="shared" si="3"/>
        <v>#DIV/0!</v>
      </c>
      <c r="M39" s="29">
        <f t="shared" si="4"/>
        <v>37719.73333333333</v>
      </c>
      <c r="N39" s="27">
        <f t="shared" si="5"/>
        <v>37719.73333333333</v>
      </c>
    </row>
    <row r="40" spans="2:14" ht="24" customHeight="1" thickBot="1" x14ac:dyDescent="0.3">
      <c r="B40" s="25" t="s">
        <v>55</v>
      </c>
      <c r="C40" s="47" t="s">
        <v>263</v>
      </c>
      <c r="D40" s="44" t="s">
        <v>246</v>
      </c>
      <c r="E40" s="48">
        <v>8</v>
      </c>
      <c r="F40" s="50">
        <v>2142</v>
      </c>
      <c r="G40" s="26">
        <v>2497.14</v>
      </c>
      <c r="H40" s="83">
        <v>2394.7600000000002</v>
      </c>
      <c r="I40" s="27"/>
      <c r="J40" s="28">
        <f t="shared" si="1"/>
        <v>3</v>
      </c>
      <c r="K40" s="29">
        <f t="shared" si="2"/>
        <v>182.79938986039676</v>
      </c>
      <c r="L40" s="29" t="e">
        <f t="shared" si="3"/>
        <v>#DIV/0!</v>
      </c>
      <c r="M40" s="29">
        <f t="shared" si="4"/>
        <v>18757.066666666666</v>
      </c>
      <c r="N40" s="27">
        <f t="shared" si="5"/>
        <v>18757.066666666666</v>
      </c>
    </row>
    <row r="41" spans="2:14" ht="34.5" customHeight="1" thickBot="1" x14ac:dyDescent="0.3">
      <c r="B41" s="25" t="s">
        <v>56</v>
      </c>
      <c r="C41" s="47" t="s">
        <v>217</v>
      </c>
      <c r="D41" s="44" t="s">
        <v>246</v>
      </c>
      <c r="E41" s="48">
        <v>1</v>
      </c>
      <c r="F41" s="50">
        <v>735.84</v>
      </c>
      <c r="G41" s="26">
        <v>857.82</v>
      </c>
      <c r="H41" s="83">
        <v>784.42</v>
      </c>
      <c r="I41" s="27"/>
      <c r="J41" s="28">
        <f t="shared" si="1"/>
        <v>3</v>
      </c>
      <c r="K41" s="29">
        <f t="shared" si="2"/>
        <v>61.409414044862331</v>
      </c>
      <c r="L41" s="29" t="e">
        <f t="shared" si="3"/>
        <v>#DIV/0!</v>
      </c>
      <c r="M41" s="29">
        <f t="shared" si="4"/>
        <v>792.69333333333327</v>
      </c>
      <c r="N41" s="27">
        <f t="shared" si="5"/>
        <v>792.69333333333327</v>
      </c>
    </row>
    <row r="42" spans="2:14" ht="29.25" customHeight="1" thickBot="1" x14ac:dyDescent="0.3">
      <c r="B42" s="25" t="s">
        <v>57</v>
      </c>
      <c r="C42" s="47" t="s">
        <v>218</v>
      </c>
      <c r="D42" s="44" t="s">
        <v>246</v>
      </c>
      <c r="E42" s="48">
        <v>3</v>
      </c>
      <c r="F42" s="50">
        <v>772.14</v>
      </c>
      <c r="G42" s="26">
        <v>900.18</v>
      </c>
      <c r="H42" s="83">
        <v>877.15</v>
      </c>
      <c r="I42" s="27"/>
      <c r="J42" s="28">
        <f t="shared" si="1"/>
        <v>3</v>
      </c>
      <c r="K42" s="29">
        <f t="shared" si="2"/>
        <v>68.254087301298895</v>
      </c>
      <c r="L42" s="29" t="e">
        <f t="shared" si="3"/>
        <v>#DIV/0!</v>
      </c>
      <c r="M42" s="29">
        <f t="shared" si="4"/>
        <v>2549.4699999999998</v>
      </c>
      <c r="N42" s="27">
        <f t="shared" si="5"/>
        <v>2549.4699999999998</v>
      </c>
    </row>
    <row r="43" spans="2:14" ht="29.25" customHeight="1" thickBot="1" x14ac:dyDescent="0.3">
      <c r="B43" s="25" t="s">
        <v>58</v>
      </c>
      <c r="C43" s="47" t="s">
        <v>264</v>
      </c>
      <c r="D43" s="44" t="s">
        <v>246</v>
      </c>
      <c r="E43" s="48">
        <v>2</v>
      </c>
      <c r="F43" s="50">
        <v>735.48</v>
      </c>
      <c r="G43" s="26">
        <v>857.4</v>
      </c>
      <c r="H43" s="83">
        <v>839.92</v>
      </c>
      <c r="I43" s="27"/>
      <c r="J43" s="28">
        <f t="shared" si="1"/>
        <v>3</v>
      </c>
      <c r="K43" s="29">
        <f t="shared" si="2"/>
        <v>65.926411500500535</v>
      </c>
      <c r="L43" s="29" t="e">
        <f t="shared" si="3"/>
        <v>#DIV/0!</v>
      </c>
      <c r="M43" s="29">
        <f t="shared" si="4"/>
        <v>1621.8666666666668</v>
      </c>
      <c r="N43" s="27">
        <f t="shared" si="5"/>
        <v>1621.8666666666668</v>
      </c>
    </row>
    <row r="44" spans="2:14" ht="31.5" customHeight="1" thickBot="1" x14ac:dyDescent="0.3">
      <c r="B44" s="25" t="s">
        <v>59</v>
      </c>
      <c r="C44" s="47" t="s">
        <v>219</v>
      </c>
      <c r="D44" s="44" t="s">
        <v>246</v>
      </c>
      <c r="E44" s="48">
        <v>2</v>
      </c>
      <c r="F44" s="50">
        <v>1099.56</v>
      </c>
      <c r="G44" s="26">
        <v>1281.8400000000001</v>
      </c>
      <c r="H44" s="83">
        <v>1168.83</v>
      </c>
      <c r="I44" s="27"/>
      <c r="J44" s="28">
        <f t="shared" si="1"/>
        <v>3</v>
      </c>
      <c r="K44" s="29">
        <f t="shared" si="2"/>
        <v>92.010498857467454</v>
      </c>
      <c r="L44" s="29" t="e">
        <f t="shared" si="3"/>
        <v>#DIV/0!</v>
      </c>
      <c r="M44" s="29">
        <f t="shared" si="4"/>
        <v>2366.8200000000002</v>
      </c>
      <c r="N44" s="27">
        <f t="shared" si="5"/>
        <v>2366.8200000000002</v>
      </c>
    </row>
    <row r="45" spans="2:14" ht="31.5" customHeight="1" thickBot="1" x14ac:dyDescent="0.3">
      <c r="B45" s="25" t="s">
        <v>60</v>
      </c>
      <c r="C45" s="47" t="s">
        <v>220</v>
      </c>
      <c r="D45" s="44" t="s">
        <v>246</v>
      </c>
      <c r="E45" s="48">
        <v>1</v>
      </c>
      <c r="F45" s="50">
        <v>856.8</v>
      </c>
      <c r="G45" s="26">
        <v>998.88</v>
      </c>
      <c r="H45" s="83">
        <v>957.9</v>
      </c>
      <c r="I45" s="27"/>
      <c r="J45" s="28">
        <f t="shared" si="1"/>
        <v>3</v>
      </c>
      <c r="K45" s="29">
        <f t="shared" si="2"/>
        <v>73.129219878240207</v>
      </c>
      <c r="L45" s="29" t="e">
        <f t="shared" si="3"/>
        <v>#DIV/0!</v>
      </c>
      <c r="M45" s="29">
        <f t="shared" si="4"/>
        <v>937.86</v>
      </c>
      <c r="N45" s="27">
        <f t="shared" si="5"/>
        <v>937.86</v>
      </c>
    </row>
    <row r="46" spans="2:14" ht="35.25" customHeight="1" thickBot="1" x14ac:dyDescent="0.3">
      <c r="B46" s="25" t="s">
        <v>61</v>
      </c>
      <c r="C46" s="47" t="s">
        <v>221</v>
      </c>
      <c r="D46" s="44" t="s">
        <v>99</v>
      </c>
      <c r="E46" s="48">
        <v>0.05</v>
      </c>
      <c r="F46" s="50">
        <v>32082</v>
      </c>
      <c r="G46" s="26">
        <v>37404</v>
      </c>
      <c r="H46" s="83">
        <v>34776.999999999993</v>
      </c>
      <c r="I46" s="27"/>
      <c r="J46" s="28">
        <f t="shared" si="1"/>
        <v>3</v>
      </c>
      <c r="K46" s="29">
        <f t="shared" si="2"/>
        <v>2661.0724028731975</v>
      </c>
      <c r="L46" s="29" t="e">
        <f t="shared" si="3"/>
        <v>#DIV/0!</v>
      </c>
      <c r="M46" s="29">
        <f t="shared" si="4"/>
        <v>1737.7166666666669</v>
      </c>
      <c r="N46" s="27">
        <f t="shared" si="5"/>
        <v>1737.7166666666669</v>
      </c>
    </row>
    <row r="47" spans="2:14" ht="34.5" customHeight="1" thickBot="1" x14ac:dyDescent="0.3">
      <c r="B47" s="25" t="s">
        <v>62</v>
      </c>
      <c r="C47" s="47" t="s">
        <v>222</v>
      </c>
      <c r="D47" s="44" t="s">
        <v>99</v>
      </c>
      <c r="E47" s="48">
        <v>0.01</v>
      </c>
      <c r="F47" s="50">
        <v>70560</v>
      </c>
      <c r="G47" s="26">
        <v>82260</v>
      </c>
      <c r="H47" s="83">
        <v>76134</v>
      </c>
      <c r="I47" s="27"/>
      <c r="J47" s="28">
        <f t="shared" si="1"/>
        <v>3</v>
      </c>
      <c r="K47" s="29">
        <f t="shared" si="2"/>
        <v>5852.1698539943282</v>
      </c>
      <c r="L47" s="29" t="e">
        <f t="shared" si="3"/>
        <v>#DIV/0!</v>
      </c>
      <c r="M47" s="29">
        <f t="shared" si="4"/>
        <v>763.18</v>
      </c>
      <c r="N47" s="27">
        <f t="shared" si="5"/>
        <v>763.18</v>
      </c>
    </row>
    <row r="48" spans="2:14" ht="18.75" customHeight="1" thickBot="1" x14ac:dyDescent="0.3">
      <c r="B48" s="25" t="s">
        <v>63</v>
      </c>
      <c r="C48" s="47" t="s">
        <v>223</v>
      </c>
      <c r="D48" s="44" t="s">
        <v>99</v>
      </c>
      <c r="E48" s="48">
        <v>0.05</v>
      </c>
      <c r="F48" s="50">
        <v>34362</v>
      </c>
      <c r="G48" s="26">
        <v>40061.999999999993</v>
      </c>
      <c r="H48" s="83">
        <v>38073.199999999997</v>
      </c>
      <c r="I48" s="27"/>
      <c r="J48" s="28">
        <f t="shared" si="1"/>
        <v>3</v>
      </c>
      <c r="K48" s="29">
        <f t="shared" si="2"/>
        <v>2893.047150209155</v>
      </c>
      <c r="L48" s="29" t="e">
        <f t="shared" si="3"/>
        <v>#DIV/0!</v>
      </c>
      <c r="M48" s="29">
        <f t="shared" si="4"/>
        <v>1874.9533333333336</v>
      </c>
      <c r="N48" s="27">
        <f t="shared" si="5"/>
        <v>1874.9533333333336</v>
      </c>
    </row>
    <row r="49" spans="1:14" ht="18.75" customHeight="1" thickBot="1" x14ac:dyDescent="0.3">
      <c r="A49" s="25"/>
      <c r="B49" s="25" t="s">
        <v>64</v>
      </c>
      <c r="C49" s="47" t="s">
        <v>224</v>
      </c>
      <c r="D49" s="44" t="s">
        <v>99</v>
      </c>
      <c r="E49" s="48">
        <v>0.1</v>
      </c>
      <c r="F49" s="50">
        <v>50930.400000000001</v>
      </c>
      <c r="G49" s="26">
        <v>59374.799999999996</v>
      </c>
      <c r="H49" s="83">
        <v>57194.899999999994</v>
      </c>
      <c r="I49" s="28"/>
      <c r="J49" s="28">
        <f t="shared" si="1"/>
        <v>3</v>
      </c>
      <c r="K49" s="29">
        <f t="shared" si="2"/>
        <v>4383.7543958727092</v>
      </c>
      <c r="L49" s="29" t="e">
        <f t="shared" si="3"/>
        <v>#DIV/0!</v>
      </c>
      <c r="M49" s="29">
        <f t="shared" si="4"/>
        <v>5583.3366666666661</v>
      </c>
      <c r="N49" s="27">
        <f t="shared" si="5"/>
        <v>5583.3366666666661</v>
      </c>
    </row>
    <row r="50" spans="1:14" ht="31.5" customHeight="1" thickBot="1" x14ac:dyDescent="0.3">
      <c r="A50" s="25"/>
      <c r="B50" s="25" t="s">
        <v>65</v>
      </c>
      <c r="C50" s="47" t="s">
        <v>265</v>
      </c>
      <c r="D50" s="44" t="s">
        <v>99</v>
      </c>
      <c r="E50" s="48">
        <v>0.01</v>
      </c>
      <c r="F50" s="50">
        <v>118140</v>
      </c>
      <c r="G50" s="26">
        <v>137700</v>
      </c>
      <c r="H50" s="83">
        <v>129718</v>
      </c>
      <c r="I50" s="28"/>
      <c r="J50" s="28">
        <f t="shared" si="1"/>
        <v>3</v>
      </c>
      <c r="K50" s="29">
        <f t="shared" si="2"/>
        <v>9834.9377900083</v>
      </c>
      <c r="L50" s="29" t="e">
        <f t="shared" si="3"/>
        <v>#DIV/0!</v>
      </c>
      <c r="M50" s="29">
        <f t="shared" si="4"/>
        <v>1285.1933333333334</v>
      </c>
      <c r="N50" s="27">
        <f t="shared" si="5"/>
        <v>1285.1933333333334</v>
      </c>
    </row>
    <row r="51" spans="1:14" ht="17.25" customHeight="1" thickBot="1" x14ac:dyDescent="0.3">
      <c r="A51" s="25"/>
      <c r="B51" s="25" t="s">
        <v>66</v>
      </c>
      <c r="C51" s="47" t="s">
        <v>225</v>
      </c>
      <c r="D51" s="44" t="s">
        <v>99</v>
      </c>
      <c r="E51" s="48">
        <v>0.03</v>
      </c>
      <c r="F51" s="50">
        <v>49170</v>
      </c>
      <c r="G51" s="26">
        <v>57323.999999999993</v>
      </c>
      <c r="H51" s="83">
        <v>57135.666666666672</v>
      </c>
      <c r="I51" s="28"/>
      <c r="J51" s="28">
        <f t="shared" si="1"/>
        <v>3</v>
      </c>
      <c r="K51" s="29">
        <f t="shared" si="2"/>
        <v>4654.299640993062</v>
      </c>
      <c r="L51" s="29" t="e">
        <f t="shared" si="3"/>
        <v>#DIV/0!</v>
      </c>
      <c r="M51" s="29">
        <f t="shared" si="4"/>
        <v>1636.2966666666669</v>
      </c>
      <c r="N51" s="27">
        <f t="shared" si="5"/>
        <v>1636.2966666666669</v>
      </c>
    </row>
    <row r="52" spans="1:14" ht="19.5" customHeight="1" thickBot="1" x14ac:dyDescent="0.3">
      <c r="A52" s="25"/>
      <c r="B52" s="25" t="s">
        <v>67</v>
      </c>
      <c r="C52" s="47" t="s">
        <v>226</v>
      </c>
      <c r="D52" s="44" t="s">
        <v>99</v>
      </c>
      <c r="E52" s="48">
        <v>2.8</v>
      </c>
      <c r="F52" s="50">
        <v>1869.6</v>
      </c>
      <c r="G52" s="26">
        <v>2179.8000000000002</v>
      </c>
      <c r="H52" s="83">
        <v>2086.471428571429</v>
      </c>
      <c r="I52" s="28"/>
      <c r="J52" s="28">
        <f t="shared" si="1"/>
        <v>3</v>
      </c>
      <c r="K52" s="29">
        <f t="shared" si="2"/>
        <v>159.14745718751448</v>
      </c>
      <c r="L52" s="29" t="e">
        <f t="shared" si="3"/>
        <v>#DIV/0!</v>
      </c>
      <c r="M52" s="29">
        <f t="shared" si="4"/>
        <v>5726.8133333333326</v>
      </c>
      <c r="N52" s="27">
        <f t="shared" si="5"/>
        <v>5726.8133333333326</v>
      </c>
    </row>
    <row r="53" spans="1:14" ht="33" customHeight="1" thickBot="1" x14ac:dyDescent="0.3">
      <c r="A53" s="25"/>
      <c r="B53" s="25" t="s">
        <v>68</v>
      </c>
      <c r="C53" s="47" t="s">
        <v>227</v>
      </c>
      <c r="D53" s="44" t="s">
        <v>99</v>
      </c>
      <c r="E53" s="48">
        <v>0.05</v>
      </c>
      <c r="F53" s="50">
        <v>24012</v>
      </c>
      <c r="G53" s="26">
        <v>27995.999999999996</v>
      </c>
      <c r="H53" s="83">
        <v>26173.199999999997</v>
      </c>
      <c r="I53" s="28"/>
      <c r="J53" s="28">
        <f t="shared" si="1"/>
        <v>3</v>
      </c>
      <c r="K53" s="29">
        <f t="shared" si="2"/>
        <v>1994.3938628064398</v>
      </c>
      <c r="L53" s="29" t="e">
        <f t="shared" si="3"/>
        <v>#DIV/0!</v>
      </c>
      <c r="M53" s="29">
        <f t="shared" si="4"/>
        <v>1303.02</v>
      </c>
      <c r="N53" s="27">
        <f t="shared" si="5"/>
        <v>1303.02</v>
      </c>
    </row>
    <row r="54" spans="1:14" ht="23.25" customHeight="1" thickBot="1" x14ac:dyDescent="0.3">
      <c r="A54" s="25"/>
      <c r="B54" s="25" t="s">
        <v>69</v>
      </c>
      <c r="C54" s="47" t="s">
        <v>228</v>
      </c>
      <c r="D54" s="44" t="s">
        <v>99</v>
      </c>
      <c r="E54" s="48">
        <v>0.01</v>
      </c>
      <c r="F54" s="50">
        <v>11874</v>
      </c>
      <c r="G54" s="26">
        <v>13841.999999999998</v>
      </c>
      <c r="H54" s="83">
        <v>13667.000000000002</v>
      </c>
      <c r="I54" s="28"/>
      <c r="J54" s="28">
        <f t="shared" si="1"/>
        <v>3</v>
      </c>
      <c r="K54" s="29">
        <f t="shared" si="2"/>
        <v>1089.2274020301422</v>
      </c>
      <c r="L54" s="29" t="e">
        <f t="shared" si="3"/>
        <v>#DIV/0!</v>
      </c>
      <c r="M54" s="29">
        <f t="shared" si="4"/>
        <v>131.27666666666667</v>
      </c>
      <c r="N54" s="27">
        <f t="shared" si="5"/>
        <v>131.27666666666667</v>
      </c>
    </row>
    <row r="55" spans="1:14" ht="33" customHeight="1" thickBot="1" x14ac:dyDescent="0.3">
      <c r="A55" s="25"/>
      <c r="B55" s="25" t="s">
        <v>70</v>
      </c>
      <c r="C55" s="47" t="s">
        <v>229</v>
      </c>
      <c r="D55" s="44" t="s">
        <v>99</v>
      </c>
      <c r="E55" s="48">
        <v>0.01</v>
      </c>
      <c r="F55" s="50">
        <v>15540</v>
      </c>
      <c r="G55" s="26">
        <v>18120</v>
      </c>
      <c r="H55" s="83">
        <v>16969</v>
      </c>
      <c r="I55" s="28"/>
      <c r="J55" s="28">
        <f t="shared" si="1"/>
        <v>3</v>
      </c>
      <c r="K55" s="29">
        <f t="shared" si="2"/>
        <v>1292.4938426674742</v>
      </c>
      <c r="L55" s="29" t="e">
        <f t="shared" si="3"/>
        <v>#DIV/0!</v>
      </c>
      <c r="M55" s="29">
        <f t="shared" si="4"/>
        <v>168.76333333333335</v>
      </c>
      <c r="N55" s="27">
        <f t="shared" si="5"/>
        <v>168.76333333333335</v>
      </c>
    </row>
    <row r="56" spans="1:14" ht="21.75" customHeight="1" thickBot="1" x14ac:dyDescent="0.3">
      <c r="A56" s="25"/>
      <c r="B56" s="25" t="s">
        <v>71</v>
      </c>
      <c r="C56" s="47" t="s">
        <v>230</v>
      </c>
      <c r="D56" s="44" t="s">
        <v>99</v>
      </c>
      <c r="E56" s="48">
        <v>0.02</v>
      </c>
      <c r="F56" s="50">
        <v>52104</v>
      </c>
      <c r="G56" s="26">
        <v>60743.999999999993</v>
      </c>
      <c r="H56" s="83">
        <v>60857.5</v>
      </c>
      <c r="I56" s="28"/>
      <c r="J56" s="28">
        <f t="shared" si="1"/>
        <v>3</v>
      </c>
      <c r="K56" s="29">
        <f t="shared" si="2"/>
        <v>5021.3916480726048</v>
      </c>
      <c r="L56" s="29" t="e">
        <f t="shared" si="3"/>
        <v>#DIV/0!</v>
      </c>
      <c r="M56" s="29">
        <f t="shared" si="4"/>
        <v>1158.0366666666666</v>
      </c>
      <c r="N56" s="27">
        <f t="shared" si="5"/>
        <v>1158.0366666666666</v>
      </c>
    </row>
    <row r="57" spans="1:14" ht="33.75" customHeight="1" thickBot="1" x14ac:dyDescent="0.3">
      <c r="A57" s="25"/>
      <c r="B57" s="25" t="s">
        <v>72</v>
      </c>
      <c r="C57" s="47" t="s">
        <v>231</v>
      </c>
      <c r="D57" s="44" t="s">
        <v>99</v>
      </c>
      <c r="E57" s="48">
        <v>0.02</v>
      </c>
      <c r="F57" s="50">
        <v>17184</v>
      </c>
      <c r="G57" s="26">
        <v>20033.999999999996</v>
      </c>
      <c r="H57" s="83">
        <v>18198</v>
      </c>
      <c r="I57" s="28"/>
      <c r="J57" s="28">
        <f t="shared" si="1"/>
        <v>3</v>
      </c>
      <c r="K57" s="29">
        <f t="shared" si="2"/>
        <v>1444.6217498016547</v>
      </c>
      <c r="L57" s="29" t="e">
        <f t="shared" si="3"/>
        <v>#DIV/0!</v>
      </c>
      <c r="M57" s="29">
        <f t="shared" si="4"/>
        <v>369.44</v>
      </c>
      <c r="N57" s="27">
        <f t="shared" si="5"/>
        <v>369.44</v>
      </c>
    </row>
    <row r="58" spans="1:14" ht="21.75" customHeight="1" thickBot="1" x14ac:dyDescent="0.3">
      <c r="A58" s="25"/>
      <c r="B58" s="25" t="s">
        <v>73</v>
      </c>
      <c r="C58" s="47" t="s">
        <v>232</v>
      </c>
      <c r="D58" s="44" t="s">
        <v>99</v>
      </c>
      <c r="E58" s="48">
        <v>0.03</v>
      </c>
      <c r="F58" s="50">
        <v>19098</v>
      </c>
      <c r="G58" s="26">
        <v>22266</v>
      </c>
      <c r="H58" s="83">
        <v>20836</v>
      </c>
      <c r="I58" s="28"/>
      <c r="J58" s="28">
        <f t="shared" si="1"/>
        <v>3</v>
      </c>
      <c r="K58" s="29">
        <f t="shared" si="2"/>
        <v>1586.4934079073048</v>
      </c>
      <c r="L58" s="29" t="e">
        <f t="shared" si="3"/>
        <v>#DIV/0!</v>
      </c>
      <c r="M58" s="29">
        <f t="shared" si="4"/>
        <v>622</v>
      </c>
      <c r="N58" s="27">
        <f t="shared" si="5"/>
        <v>622</v>
      </c>
    </row>
    <row r="59" spans="1:14" ht="20.25" customHeight="1" thickBot="1" x14ac:dyDescent="0.3">
      <c r="A59" s="30"/>
      <c r="B59" s="25" t="s">
        <v>74</v>
      </c>
      <c r="C59" s="47" t="s">
        <v>233</v>
      </c>
      <c r="D59" s="44" t="s">
        <v>99</v>
      </c>
      <c r="E59" s="48">
        <v>0.05</v>
      </c>
      <c r="F59" s="50">
        <v>7680</v>
      </c>
      <c r="G59" s="26">
        <v>8952</v>
      </c>
      <c r="H59" s="83">
        <v>8394.1999999999989</v>
      </c>
      <c r="I59" s="28"/>
      <c r="J59" s="28">
        <f t="shared" si="1"/>
        <v>3</v>
      </c>
      <c r="K59" s="29">
        <f t="shared" si="2"/>
        <v>637.60051233772799</v>
      </c>
      <c r="L59" s="29" t="e">
        <f t="shared" si="3"/>
        <v>#DIV/0!</v>
      </c>
      <c r="M59" s="29">
        <f t="shared" si="4"/>
        <v>417.1033333333333</v>
      </c>
      <c r="N59" s="27">
        <f t="shared" si="5"/>
        <v>417.1033333333333</v>
      </c>
    </row>
    <row r="60" spans="1:14" ht="17.25" customHeight="1" thickBot="1" x14ac:dyDescent="0.3">
      <c r="B60" s="25" t="s">
        <v>75</v>
      </c>
      <c r="C60" s="47" t="s">
        <v>234</v>
      </c>
      <c r="D60" s="44" t="s">
        <v>246</v>
      </c>
      <c r="E60" s="48">
        <v>6</v>
      </c>
      <c r="F60" s="50">
        <v>1099.6199999999999</v>
      </c>
      <c r="G60" s="26">
        <v>1281.96</v>
      </c>
      <c r="H60" s="83">
        <v>1233.7700000000002</v>
      </c>
      <c r="I60" s="27"/>
      <c r="J60" s="28">
        <f t="shared" si="1"/>
        <v>3</v>
      </c>
      <c r="K60" s="29">
        <f t="shared" si="2"/>
        <v>94.486660610550487</v>
      </c>
      <c r="L60" s="29" t="e">
        <f t="shared" si="3"/>
        <v>#DIV/0!</v>
      </c>
      <c r="M60" s="29">
        <f t="shared" si="4"/>
        <v>7230.7000000000007</v>
      </c>
      <c r="N60" s="27">
        <f t="shared" si="5"/>
        <v>7230.7000000000007</v>
      </c>
    </row>
    <row r="61" spans="1:14" ht="18" customHeight="1" thickBot="1" x14ac:dyDescent="0.3">
      <c r="B61" s="25" t="s">
        <v>76</v>
      </c>
      <c r="C61" s="47" t="s">
        <v>235</v>
      </c>
      <c r="D61" s="44" t="s">
        <v>120</v>
      </c>
      <c r="E61" s="48">
        <v>2</v>
      </c>
      <c r="F61" s="50">
        <v>1099.6199999999999</v>
      </c>
      <c r="G61" s="26">
        <v>1281.96</v>
      </c>
      <c r="H61" s="83">
        <v>1226.08</v>
      </c>
      <c r="I61" s="27"/>
      <c r="J61" s="28">
        <f t="shared" si="1"/>
        <v>3</v>
      </c>
      <c r="K61" s="29">
        <f t="shared" si="2"/>
        <v>93.418932413795787</v>
      </c>
      <c r="L61" s="29" t="e">
        <f t="shared" si="3"/>
        <v>#DIV/0!</v>
      </c>
      <c r="M61" s="29">
        <f t="shared" si="4"/>
        <v>2405.1066666666666</v>
      </c>
      <c r="N61" s="27">
        <f t="shared" si="5"/>
        <v>2405.1066666666666</v>
      </c>
    </row>
    <row r="62" spans="1:14" ht="19.5" customHeight="1" thickBot="1" x14ac:dyDescent="0.3">
      <c r="B62" s="25" t="s">
        <v>77</v>
      </c>
      <c r="C62" s="47" t="s">
        <v>236</v>
      </c>
      <c r="D62" s="44" t="s">
        <v>246</v>
      </c>
      <c r="E62" s="48">
        <v>1</v>
      </c>
      <c r="F62" s="50">
        <v>1614.84</v>
      </c>
      <c r="G62" s="26">
        <v>1882.56</v>
      </c>
      <c r="H62" s="83">
        <v>1800.55</v>
      </c>
      <c r="I62" s="27"/>
      <c r="J62" s="28">
        <f t="shared" si="1"/>
        <v>3</v>
      </c>
      <c r="K62" s="29">
        <f t="shared" si="2"/>
        <v>137.16646978519691</v>
      </c>
      <c r="L62" s="29" t="e">
        <f t="shared" si="3"/>
        <v>#DIV/0!</v>
      </c>
      <c r="M62" s="29">
        <f t="shared" si="4"/>
        <v>1765.9833333333333</v>
      </c>
      <c r="N62" s="27">
        <f t="shared" si="5"/>
        <v>1765.9833333333333</v>
      </c>
    </row>
    <row r="63" spans="1:14" ht="21.75" customHeight="1" thickBot="1" x14ac:dyDescent="0.3">
      <c r="B63" s="25" t="s">
        <v>78</v>
      </c>
      <c r="C63" s="47" t="s">
        <v>237</v>
      </c>
      <c r="D63" s="44" t="s">
        <v>246</v>
      </c>
      <c r="E63" s="48">
        <v>1</v>
      </c>
      <c r="F63" s="50">
        <v>1614.84</v>
      </c>
      <c r="G63" s="26">
        <v>1882.56</v>
      </c>
      <c r="H63" s="83">
        <v>1744.03</v>
      </c>
      <c r="I63" s="27"/>
      <c r="J63" s="28">
        <f t="shared" si="1"/>
        <v>3</v>
      </c>
      <c r="K63" s="29">
        <f t="shared" si="2"/>
        <v>133.88715111366488</v>
      </c>
      <c r="L63" s="29" t="e">
        <f t="shared" si="3"/>
        <v>#DIV/0!</v>
      </c>
      <c r="M63" s="29">
        <f t="shared" si="4"/>
        <v>1747.1433333333332</v>
      </c>
      <c r="N63" s="27">
        <f t="shared" si="5"/>
        <v>1747.1433333333332</v>
      </c>
    </row>
    <row r="64" spans="1:14" ht="23.25" customHeight="1" thickBot="1" x14ac:dyDescent="0.3">
      <c r="B64" s="25" t="s">
        <v>79</v>
      </c>
      <c r="C64" s="47" t="s">
        <v>238</v>
      </c>
      <c r="D64" s="44" t="s">
        <v>246</v>
      </c>
      <c r="E64" s="48">
        <v>1</v>
      </c>
      <c r="F64" s="50">
        <v>1187.6400000000001</v>
      </c>
      <c r="G64" s="26">
        <v>1384.56</v>
      </c>
      <c r="H64" s="83">
        <v>1266.02</v>
      </c>
      <c r="I64" s="27"/>
      <c r="J64" s="28">
        <f t="shared" si="1"/>
        <v>3</v>
      </c>
      <c r="K64" s="29">
        <f t="shared" si="2"/>
        <v>99.140172146982465</v>
      </c>
      <c r="L64" s="29" t="e">
        <f t="shared" si="3"/>
        <v>#DIV/0!</v>
      </c>
      <c r="M64" s="29">
        <f t="shared" si="4"/>
        <v>1279.4066666666665</v>
      </c>
      <c r="N64" s="27">
        <f t="shared" si="5"/>
        <v>1279.4066666666665</v>
      </c>
    </row>
    <row r="65" spans="1:14" ht="24.75" customHeight="1" thickBot="1" x14ac:dyDescent="0.3">
      <c r="B65" s="25" t="s">
        <v>80</v>
      </c>
      <c r="C65" s="47" t="s">
        <v>239</v>
      </c>
      <c r="D65" s="44" t="s">
        <v>246</v>
      </c>
      <c r="E65" s="48">
        <v>1</v>
      </c>
      <c r="F65" s="50">
        <v>2016</v>
      </c>
      <c r="G65" s="26">
        <v>2350.2599999999998</v>
      </c>
      <c r="H65" s="83">
        <v>2245.8200000000002</v>
      </c>
      <c r="I65" s="27"/>
      <c r="J65" s="28">
        <f t="shared" si="1"/>
        <v>3</v>
      </c>
      <c r="K65" s="29">
        <f t="shared" si="2"/>
        <v>171.00423659469175</v>
      </c>
      <c r="L65" s="29" t="e">
        <f t="shared" si="3"/>
        <v>#DIV/0!</v>
      </c>
      <c r="M65" s="29">
        <f t="shared" si="4"/>
        <v>2204.0266666666666</v>
      </c>
      <c r="N65" s="27">
        <f t="shared" si="5"/>
        <v>2204.0266666666666</v>
      </c>
    </row>
    <row r="66" spans="1:14" ht="21" customHeight="1" thickBot="1" x14ac:dyDescent="0.3">
      <c r="B66" s="25" t="s">
        <v>81</v>
      </c>
      <c r="C66" s="47" t="s">
        <v>240</v>
      </c>
      <c r="D66" s="44" t="s">
        <v>246</v>
      </c>
      <c r="E66" s="48">
        <v>1</v>
      </c>
      <c r="F66" s="50">
        <v>2016</v>
      </c>
      <c r="G66" s="26">
        <v>2350.2599999999998</v>
      </c>
      <c r="H66" s="83">
        <v>2257.92</v>
      </c>
      <c r="I66" s="27"/>
      <c r="J66" s="28">
        <f t="shared" si="1"/>
        <v>3</v>
      </c>
      <c r="K66" s="29">
        <f t="shared" si="2"/>
        <v>172.61793533697468</v>
      </c>
      <c r="L66" s="29" t="e">
        <f t="shared" si="3"/>
        <v>#DIV/0!</v>
      </c>
      <c r="M66" s="29">
        <f t="shared" si="4"/>
        <v>2208.06</v>
      </c>
      <c r="N66" s="27">
        <f t="shared" si="5"/>
        <v>2208.06</v>
      </c>
    </row>
    <row r="67" spans="1:14" ht="29.25" customHeight="1" thickBot="1" x14ac:dyDescent="0.3">
      <c r="B67" s="25" t="s">
        <v>82</v>
      </c>
      <c r="C67" s="47" t="s">
        <v>241</v>
      </c>
      <c r="D67" s="44" t="s">
        <v>246</v>
      </c>
      <c r="E67" s="48">
        <v>1</v>
      </c>
      <c r="F67" s="50">
        <v>2016</v>
      </c>
      <c r="G67" s="26">
        <v>2350.2599999999998</v>
      </c>
      <c r="H67" s="83">
        <v>2338.56</v>
      </c>
      <c r="I67" s="27"/>
      <c r="J67" s="28">
        <f t="shared" si="1"/>
        <v>3</v>
      </c>
      <c r="K67" s="29">
        <f t="shared" si="2"/>
        <v>189.69782602866059</v>
      </c>
      <c r="L67" s="29" t="e">
        <f t="shared" si="3"/>
        <v>#DIV/0!</v>
      </c>
      <c r="M67" s="29">
        <f t="shared" si="4"/>
        <v>2234.94</v>
      </c>
      <c r="N67" s="27">
        <f t="shared" si="5"/>
        <v>2234.94</v>
      </c>
    </row>
    <row r="68" spans="1:14" ht="22.5" customHeight="1" thickBot="1" x14ac:dyDescent="0.3">
      <c r="B68" s="25" t="s">
        <v>83</v>
      </c>
      <c r="C68" s="47" t="s">
        <v>242</v>
      </c>
      <c r="D68" s="44" t="s">
        <v>246</v>
      </c>
      <c r="E68" s="48">
        <v>1</v>
      </c>
      <c r="F68" s="50">
        <v>907.2</v>
      </c>
      <c r="G68" s="26">
        <v>1057.6200000000001</v>
      </c>
      <c r="H68" s="83">
        <v>1044.19</v>
      </c>
      <c r="I68" s="27"/>
      <c r="J68" s="28">
        <f t="shared" si="1"/>
        <v>3</v>
      </c>
      <c r="K68" s="29">
        <f t="shared" si="2"/>
        <v>83.239415142907731</v>
      </c>
      <c r="L68" s="29" t="e">
        <f t="shared" si="3"/>
        <v>#DIV/0!</v>
      </c>
      <c r="M68" s="29">
        <f t="shared" si="4"/>
        <v>1003.0033333333334</v>
      </c>
      <c r="N68" s="27">
        <f t="shared" si="5"/>
        <v>1003.0033333333334</v>
      </c>
    </row>
    <row r="69" spans="1:14" ht="21.75" customHeight="1" thickBot="1" x14ac:dyDescent="0.3">
      <c r="B69" s="25" t="s">
        <v>84</v>
      </c>
      <c r="C69" s="47" t="s">
        <v>266</v>
      </c>
      <c r="D69" s="44" t="s">
        <v>120</v>
      </c>
      <c r="E69" s="48">
        <v>1</v>
      </c>
      <c r="F69" s="50">
        <v>243.6</v>
      </c>
      <c r="G69" s="26">
        <v>283.98</v>
      </c>
      <c r="H69" s="83">
        <v>283.31</v>
      </c>
      <c r="I69" s="27"/>
      <c r="J69" s="28">
        <f t="shared" si="1"/>
        <v>3</v>
      </c>
      <c r="K69" s="29">
        <f t="shared" si="2"/>
        <v>23.122418414459457</v>
      </c>
      <c r="L69" s="29" t="e">
        <f t="shared" si="3"/>
        <v>#DIV/0!</v>
      </c>
      <c r="M69" s="29">
        <f t="shared" si="4"/>
        <v>270.29666666666668</v>
      </c>
      <c r="N69" s="27">
        <f t="shared" si="5"/>
        <v>270.29666666666668</v>
      </c>
    </row>
    <row r="70" spans="1:14" ht="21.75" customHeight="1" thickBot="1" x14ac:dyDescent="0.3">
      <c r="B70" s="25" t="s">
        <v>85</v>
      </c>
      <c r="C70" s="47" t="s">
        <v>243</v>
      </c>
      <c r="D70" s="44" t="s">
        <v>120</v>
      </c>
      <c r="E70" s="48">
        <v>1</v>
      </c>
      <c r="F70" s="50">
        <v>256.68</v>
      </c>
      <c r="G70" s="26">
        <v>299.21999999999997</v>
      </c>
      <c r="H70" s="83">
        <v>296.20999999999998</v>
      </c>
      <c r="I70" s="27"/>
      <c r="J70" s="28">
        <f t="shared" si="1"/>
        <v>3</v>
      </c>
      <c r="K70" s="29">
        <f t="shared" si="2"/>
        <v>23.739322512096518</v>
      </c>
      <c r="L70" s="29" t="e">
        <f t="shared" si="3"/>
        <v>#DIV/0!</v>
      </c>
      <c r="M70" s="29">
        <f t="shared" si="4"/>
        <v>284.03666666666663</v>
      </c>
      <c r="N70" s="27">
        <f t="shared" si="5"/>
        <v>284.03666666666663</v>
      </c>
    </row>
    <row r="71" spans="1:14" ht="20.25" customHeight="1" thickBot="1" x14ac:dyDescent="0.3">
      <c r="B71" s="25" t="s">
        <v>86</v>
      </c>
      <c r="C71" s="47" t="s">
        <v>244</v>
      </c>
      <c r="D71" s="44" t="s">
        <v>246</v>
      </c>
      <c r="E71" s="48">
        <v>2</v>
      </c>
      <c r="F71" s="50">
        <v>2840.76</v>
      </c>
      <c r="G71" s="26">
        <v>3311.76</v>
      </c>
      <c r="H71" s="83">
        <v>3232.78</v>
      </c>
      <c r="I71" s="27"/>
      <c r="J71" s="28">
        <f t="shared" si="1"/>
        <v>3</v>
      </c>
      <c r="K71" s="29">
        <f t="shared" si="2"/>
        <v>252.24278014114364</v>
      </c>
      <c r="L71" s="29" t="e">
        <f t="shared" si="3"/>
        <v>#DIV/0!</v>
      </c>
      <c r="M71" s="29">
        <f t="shared" si="4"/>
        <v>6256.8666666666677</v>
      </c>
      <c r="N71" s="27">
        <f t="shared" si="5"/>
        <v>6256.8666666666677</v>
      </c>
    </row>
    <row r="72" spans="1:14" ht="25.5" customHeight="1" thickBot="1" x14ac:dyDescent="0.3">
      <c r="B72" s="25" t="s">
        <v>87</v>
      </c>
      <c r="C72" s="47" t="s">
        <v>267</v>
      </c>
      <c r="D72" s="44" t="s">
        <v>246</v>
      </c>
      <c r="E72" s="48">
        <v>1</v>
      </c>
      <c r="F72" s="50">
        <v>574.55999999999995</v>
      </c>
      <c r="G72" s="26">
        <v>669.84</v>
      </c>
      <c r="H72" s="83">
        <v>653.27</v>
      </c>
      <c r="I72" s="27"/>
      <c r="J72" s="28">
        <f t="shared" si="1"/>
        <v>3</v>
      </c>
      <c r="K72" s="29">
        <f t="shared" si="2"/>
        <v>50.905316356283826</v>
      </c>
      <c r="L72" s="29" t="e">
        <f t="shared" si="3"/>
        <v>#DIV/0!</v>
      </c>
      <c r="M72" s="29">
        <f t="shared" si="4"/>
        <v>632.55666666666673</v>
      </c>
      <c r="N72" s="27">
        <f t="shared" si="5"/>
        <v>632.55666666666673</v>
      </c>
    </row>
    <row r="73" spans="1:14" ht="21.75" customHeight="1" thickBot="1" x14ac:dyDescent="0.3">
      <c r="B73" s="25" t="s">
        <v>88</v>
      </c>
      <c r="C73" s="47"/>
      <c r="D73" s="44"/>
      <c r="E73" s="48"/>
      <c r="F73" s="50"/>
      <c r="G73" s="26"/>
      <c r="H73" s="26"/>
      <c r="I73" s="27"/>
      <c r="J73" s="28">
        <f t="shared" si="1"/>
        <v>0</v>
      </c>
      <c r="K73" s="29" t="e">
        <f t="shared" si="2"/>
        <v>#DIV/0!</v>
      </c>
      <c r="L73" s="29" t="e">
        <f t="shared" si="3"/>
        <v>#DIV/0!</v>
      </c>
      <c r="M73" s="29">
        <f t="shared" si="4"/>
        <v>0</v>
      </c>
      <c r="N73" s="27">
        <f t="shared" si="5"/>
        <v>0</v>
      </c>
    </row>
    <row r="74" spans="1:14" ht="25.5" customHeight="1" x14ac:dyDescent="0.25">
      <c r="A74" s="46"/>
      <c r="B74" s="62" t="s">
        <v>27</v>
      </c>
      <c r="C74" s="62"/>
      <c r="D74" s="62"/>
      <c r="E74" s="62"/>
      <c r="F74" s="62"/>
      <c r="G74" s="45"/>
      <c r="H74" s="35"/>
      <c r="I74" s="35"/>
      <c r="J74" s="35"/>
      <c r="K74" s="35"/>
      <c r="L74" s="35"/>
      <c r="M74" s="36"/>
      <c r="N74" s="37">
        <f>SUM(N9:N73)</f>
        <v>497606.55</v>
      </c>
    </row>
    <row r="75" spans="1:14" ht="12.75" customHeight="1" x14ac:dyDescent="0.25">
      <c r="A75" s="46"/>
      <c r="B75" s="31"/>
      <c r="C75" s="32"/>
      <c r="D75" s="32"/>
      <c r="E75" s="33"/>
      <c r="G75" s="32"/>
      <c r="H75" s="32"/>
      <c r="I75" s="32"/>
      <c r="J75" s="32"/>
      <c r="K75" s="32"/>
      <c r="L75" s="32"/>
      <c r="M75" s="32"/>
      <c r="N75" s="38"/>
    </row>
    <row r="76" spans="1:14" ht="16.5" customHeight="1" x14ac:dyDescent="0.25">
      <c r="A76" s="46"/>
      <c r="B76" s="31"/>
      <c r="C76" s="39" t="s">
        <v>16</v>
      </c>
      <c r="D76" s="32"/>
      <c r="E76" s="33"/>
      <c r="G76" s="32"/>
      <c r="H76" s="32"/>
      <c r="I76" s="32"/>
      <c r="J76" s="32"/>
      <c r="K76" s="32"/>
      <c r="L76" s="32"/>
      <c r="M76" s="32"/>
    </row>
    <row r="77" spans="1:14" ht="5.25" hidden="1" customHeight="1" x14ac:dyDescent="0.25">
      <c r="B77" s="31"/>
      <c r="C77" s="39" t="s">
        <v>17</v>
      </c>
      <c r="D77" s="32"/>
      <c r="E77" s="33"/>
      <c r="G77" s="32"/>
      <c r="H77" s="32"/>
      <c r="I77" s="32"/>
      <c r="J77" s="32"/>
      <c r="K77" s="32"/>
      <c r="L77" s="32"/>
      <c r="M77" s="32"/>
    </row>
    <row r="78" spans="1:14" ht="15.75" hidden="1" customHeight="1" x14ac:dyDescent="0.25">
      <c r="B78" s="31"/>
      <c r="C78" s="32"/>
      <c r="D78" s="32"/>
      <c r="E78" s="33"/>
      <c r="G78" s="32"/>
      <c r="H78" s="32"/>
      <c r="I78" s="32"/>
      <c r="J78" s="32"/>
      <c r="K78" s="32"/>
      <c r="L78" s="32"/>
      <c r="M78" s="32"/>
    </row>
    <row r="79" spans="1:14" ht="15.75" hidden="1" customHeight="1" x14ac:dyDescent="0.25">
      <c r="B79" s="31"/>
      <c r="C79" s="32"/>
      <c r="D79" s="32"/>
      <c r="E79" s="33"/>
      <c r="G79" s="32"/>
      <c r="H79" s="32"/>
      <c r="I79" s="32"/>
      <c r="J79" s="32"/>
      <c r="K79" s="32"/>
      <c r="L79" s="32"/>
      <c r="M79" s="32"/>
    </row>
    <row r="80" spans="1:14" x14ac:dyDescent="0.25">
      <c r="B80" s="31"/>
      <c r="C80" s="32"/>
      <c r="D80" s="32"/>
      <c r="E80" s="33"/>
      <c r="G80" s="32"/>
      <c r="H80" s="32"/>
      <c r="I80" s="32"/>
      <c r="J80" s="32"/>
      <c r="K80" s="32"/>
      <c r="L80" s="32"/>
      <c r="M80" s="32"/>
    </row>
    <row r="81" spans="2:13" ht="6.75" customHeight="1" x14ac:dyDescent="0.25">
      <c r="B81" s="31"/>
      <c r="C81" s="40" t="s">
        <v>21</v>
      </c>
      <c r="D81" s="32"/>
      <c r="E81" s="33"/>
      <c r="G81" s="32"/>
      <c r="H81" s="32"/>
      <c r="I81" s="32"/>
      <c r="J81" s="32"/>
      <c r="K81" s="32"/>
      <c r="L81" s="32"/>
      <c r="M81" s="32"/>
    </row>
    <row r="82" spans="2:13" x14ac:dyDescent="0.25">
      <c r="B82" s="31"/>
      <c r="C82" s="39" t="s">
        <v>18</v>
      </c>
      <c r="D82" s="32"/>
      <c r="E82" s="33"/>
      <c r="G82" s="32"/>
      <c r="H82" s="32"/>
      <c r="I82" s="32"/>
      <c r="J82" s="32"/>
      <c r="K82" s="32"/>
      <c r="L82" s="32"/>
      <c r="M82" s="32"/>
    </row>
    <row r="83" spans="2:13" x14ac:dyDescent="0.25">
      <c r="B83" s="31"/>
      <c r="C83" s="39" t="s">
        <v>19</v>
      </c>
      <c r="D83" s="32"/>
      <c r="E83" s="33"/>
      <c r="G83" s="32"/>
      <c r="H83" s="32"/>
      <c r="I83" s="32"/>
      <c r="J83" s="32"/>
      <c r="K83" s="32"/>
      <c r="L83" s="32"/>
      <c r="M83" s="32"/>
    </row>
    <row r="84" spans="2:13" x14ac:dyDescent="0.25">
      <c r="B84" s="31"/>
      <c r="C84" s="39" t="s">
        <v>20</v>
      </c>
      <c r="D84" s="32"/>
      <c r="E84" s="33"/>
      <c r="G84" s="32"/>
      <c r="H84" s="32"/>
      <c r="I84" s="32"/>
      <c r="J84" s="32"/>
      <c r="K84" s="32"/>
      <c r="L84" s="32"/>
      <c r="M84" s="32"/>
    </row>
    <row r="85" spans="2:13" ht="15.75" x14ac:dyDescent="0.25">
      <c r="B85" s="31"/>
      <c r="C85" s="55" t="s">
        <v>26</v>
      </c>
      <c r="D85" s="55"/>
      <c r="E85" s="55"/>
      <c r="F85" s="55"/>
      <c r="G85" s="55"/>
      <c r="H85" s="55"/>
      <c r="I85" s="55"/>
      <c r="J85" s="55"/>
      <c r="K85" s="55"/>
      <c r="L85" s="55"/>
      <c r="M85" s="55"/>
    </row>
    <row r="86" spans="2:13" ht="15" x14ac:dyDescent="0.25">
      <c r="C86" s="54"/>
      <c r="D86" s="54"/>
      <c r="E86" s="54"/>
      <c r="F86" s="54"/>
      <c r="G86" s="54"/>
      <c r="H86" s="54"/>
      <c r="I86" s="54"/>
      <c r="J86" s="54"/>
    </row>
  </sheetData>
  <mergeCells count="19">
    <mergeCell ref="D3:N3"/>
    <mergeCell ref="B4:C5"/>
    <mergeCell ref="D4:N5"/>
    <mergeCell ref="F2:H2"/>
    <mergeCell ref="N7:N8"/>
    <mergeCell ref="D6:E6"/>
    <mergeCell ref="B6:C6"/>
    <mergeCell ref="B3:C3"/>
    <mergeCell ref="B7:B8"/>
    <mergeCell ref="C86:J86"/>
    <mergeCell ref="C85:M85"/>
    <mergeCell ref="J7:J8"/>
    <mergeCell ref="K7:K8"/>
    <mergeCell ref="L7:L8"/>
    <mergeCell ref="M7:M8"/>
    <mergeCell ref="I7:I8"/>
    <mergeCell ref="D7:E7"/>
    <mergeCell ref="C7:C8"/>
    <mergeCell ref="B74:F74"/>
  </mergeCells>
  <conditionalFormatting sqref="L49:L59 M9:M73">
    <cfRule type="containsText" dxfId="5" priority="82" operator="containsText" text="НЕ">
      <formula>NOT(ISERROR(SEARCH("НЕ",L9)))</formula>
    </cfRule>
    <cfRule type="containsText" dxfId="4" priority="83" operator="containsText" text="ОДНОРОДНЫЕ">
      <formula>NOT(ISERROR(SEARCH("ОДНОРОДНЫЕ",L9)))</formula>
    </cfRule>
    <cfRule type="containsText" dxfId="3" priority="84" operator="containsText" text="НЕОДНОРОДНЫЕ">
      <formula>NOT(ISERROR(SEARCH("НЕОДНОРОДНЫЕ",L9)))</formula>
    </cfRule>
  </conditionalFormatting>
  <conditionalFormatting sqref="L49:L59 M9:M73">
    <cfRule type="containsText" dxfId="2" priority="79" operator="containsText" text="НЕОДНОРОДНЫЕ">
      <formula>NOT(ISERROR(SEARCH("НЕОДНОРОДНЫЕ",L9)))</formula>
    </cfRule>
    <cfRule type="containsText" dxfId="1" priority="80" operator="containsText" text="ОДНОРОДНЫЕ">
      <formula>NOT(ISERROR(SEARCH("ОДНОРОДНЫЕ",L9)))</formula>
    </cfRule>
    <cfRule type="containsText" dxfId="0" priority="81" operator="containsText" text="НЕОДНОРОДНЫЕ">
      <formula>NOT(ISERROR(SEARCH("НЕОДНОРОДНЫЕ",L9)))</formula>
    </cfRule>
  </conditionalFormatting>
  <pageMargins left="0.70866141732283472" right="0.36" top="0.46" bottom="0.74803149606299213" header="0.31496062992125984" footer="0.31496062992125984"/>
  <pageSetup paperSize="9" scale="6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70" workbookViewId="0">
      <selection activeCell="R63" sqref="R63"/>
    </sheetView>
  </sheetViews>
  <sheetFormatPr defaultRowHeight="15" x14ac:dyDescent="0.25"/>
  <cols>
    <col min="1" max="1" width="6.5703125" customWidth="1"/>
    <col min="2" max="2" width="9.140625" hidden="1" customWidth="1"/>
    <col min="3" max="9" width="9.140625" style="1"/>
    <col min="10" max="10" width="10.7109375" style="1" customWidth="1"/>
    <col min="11" max="12" width="9.140625" style="1"/>
  </cols>
  <sheetData>
    <row r="1" spans="1:12" x14ac:dyDescent="0.25">
      <c r="A1" s="76" t="s">
        <v>93</v>
      </c>
      <c r="B1" s="76"/>
      <c r="C1" s="77" t="s">
        <v>94</v>
      </c>
      <c r="D1" s="78"/>
      <c r="E1" s="78"/>
      <c r="F1" s="78"/>
      <c r="G1" s="78"/>
      <c r="H1" s="78"/>
      <c r="I1" s="2" t="s">
        <v>95</v>
      </c>
      <c r="J1" s="2" t="s">
        <v>96</v>
      </c>
      <c r="K1" s="5" t="s">
        <v>97</v>
      </c>
    </row>
    <row r="2" spans="1:12" ht="15" customHeight="1" x14ac:dyDescent="0.25">
      <c r="A2" s="73">
        <v>1</v>
      </c>
      <c r="B2" s="73"/>
      <c r="C2" s="74" t="s">
        <v>98</v>
      </c>
      <c r="D2" s="75"/>
      <c r="E2" s="75"/>
      <c r="F2" s="75"/>
      <c r="G2" s="75"/>
      <c r="H2" s="75"/>
      <c r="I2" s="8" t="s">
        <v>99</v>
      </c>
      <c r="J2" s="3">
        <v>150</v>
      </c>
      <c r="K2" s="6">
        <v>240</v>
      </c>
      <c r="L2" s="13">
        <v>1.6</v>
      </c>
    </row>
    <row r="3" spans="1:12" ht="15" customHeight="1" x14ac:dyDescent="0.25">
      <c r="A3" s="73">
        <v>2</v>
      </c>
      <c r="B3" s="73"/>
      <c r="C3" s="74" t="s">
        <v>100</v>
      </c>
      <c r="D3" s="75"/>
      <c r="E3" s="75"/>
      <c r="F3" s="75"/>
      <c r="G3" s="75"/>
      <c r="H3" s="75"/>
      <c r="I3" s="8" t="s">
        <v>99</v>
      </c>
      <c r="J3" s="4">
        <v>10200</v>
      </c>
      <c r="K3" s="7">
        <v>6120</v>
      </c>
      <c r="L3" s="13">
        <v>0.6</v>
      </c>
    </row>
    <row r="4" spans="1:12" ht="15" customHeight="1" x14ac:dyDescent="0.25">
      <c r="A4" s="73">
        <v>3</v>
      </c>
      <c r="B4" s="73"/>
      <c r="C4" s="74" t="s">
        <v>101</v>
      </c>
      <c r="D4" s="75"/>
      <c r="E4" s="75"/>
      <c r="F4" s="75"/>
      <c r="G4" s="75"/>
      <c r="H4" s="75"/>
      <c r="I4" s="8" t="s">
        <v>99</v>
      </c>
      <c r="J4" s="4">
        <v>6900</v>
      </c>
      <c r="K4" s="7">
        <v>4140</v>
      </c>
      <c r="L4" s="13">
        <v>0.6</v>
      </c>
    </row>
    <row r="5" spans="1:12" ht="15" customHeight="1" x14ac:dyDescent="0.25">
      <c r="A5" s="73">
        <v>4</v>
      </c>
      <c r="B5" s="73"/>
      <c r="C5" s="74" t="s">
        <v>102</v>
      </c>
      <c r="D5" s="75"/>
      <c r="E5" s="75"/>
      <c r="F5" s="75"/>
      <c r="G5" s="75"/>
      <c r="H5" s="75"/>
      <c r="I5" s="8" t="s">
        <v>99</v>
      </c>
      <c r="J5" s="3">
        <v>590</v>
      </c>
      <c r="K5" s="6">
        <v>649</v>
      </c>
      <c r="L5" s="13">
        <v>1.1000000000000001</v>
      </c>
    </row>
    <row r="6" spans="1:12" ht="15" customHeight="1" x14ac:dyDescent="0.25">
      <c r="A6" s="73">
        <v>5</v>
      </c>
      <c r="B6" s="73"/>
      <c r="C6" s="74" t="s">
        <v>103</v>
      </c>
      <c r="D6" s="75"/>
      <c r="E6" s="75"/>
      <c r="F6" s="75"/>
      <c r="G6" s="75"/>
      <c r="H6" s="75"/>
      <c r="I6" s="8" t="s">
        <v>99</v>
      </c>
      <c r="J6" s="4">
        <v>1030</v>
      </c>
      <c r="K6" s="7">
        <v>1339</v>
      </c>
      <c r="L6" s="13">
        <v>1.3</v>
      </c>
    </row>
    <row r="7" spans="1:12" ht="15" customHeight="1" x14ac:dyDescent="0.25">
      <c r="A7" s="73">
        <v>6</v>
      </c>
      <c r="B7" s="73"/>
      <c r="C7" s="74" t="s">
        <v>104</v>
      </c>
      <c r="D7" s="75"/>
      <c r="E7" s="75"/>
      <c r="F7" s="75"/>
      <c r="G7" s="75"/>
      <c r="H7" s="75"/>
      <c r="I7" s="8" t="s">
        <v>99</v>
      </c>
      <c r="J7" s="4">
        <v>4070</v>
      </c>
      <c r="K7" s="7">
        <v>2442</v>
      </c>
      <c r="L7" s="13">
        <v>0.6</v>
      </c>
    </row>
    <row r="8" spans="1:12" ht="15" customHeight="1" x14ac:dyDescent="0.25">
      <c r="A8" s="73">
        <v>7</v>
      </c>
      <c r="B8" s="73"/>
      <c r="C8" s="74" t="s">
        <v>105</v>
      </c>
      <c r="D8" s="75"/>
      <c r="E8" s="75"/>
      <c r="F8" s="75"/>
      <c r="G8" s="75"/>
      <c r="H8" s="79"/>
      <c r="I8" s="8" t="s">
        <v>99</v>
      </c>
      <c r="J8" s="3">
        <v>390</v>
      </c>
      <c r="K8" s="6">
        <v>585</v>
      </c>
      <c r="L8" s="13">
        <v>1.5</v>
      </c>
    </row>
    <row r="9" spans="1:12" ht="15" customHeight="1" x14ac:dyDescent="0.25">
      <c r="A9" s="73">
        <v>8</v>
      </c>
      <c r="B9" s="73"/>
      <c r="C9" s="52" t="s">
        <v>106</v>
      </c>
      <c r="D9" s="53"/>
      <c r="E9" s="53"/>
      <c r="F9" s="53"/>
      <c r="G9" s="53"/>
      <c r="H9" s="84"/>
      <c r="I9" s="82" t="s">
        <v>99</v>
      </c>
      <c r="J9" s="3">
        <v>220</v>
      </c>
      <c r="K9" s="6">
        <v>176</v>
      </c>
      <c r="L9" s="13">
        <v>0.8</v>
      </c>
    </row>
    <row r="10" spans="1:12" ht="15" customHeight="1" x14ac:dyDescent="0.25">
      <c r="A10" s="73">
        <v>9</v>
      </c>
      <c r="B10" s="73"/>
      <c r="C10" s="52" t="s">
        <v>107</v>
      </c>
      <c r="D10" s="53"/>
      <c r="E10" s="53"/>
      <c r="F10" s="53"/>
      <c r="G10" s="53"/>
      <c r="H10" s="84"/>
      <c r="I10" s="8" t="s">
        <v>108</v>
      </c>
      <c r="J10" s="3">
        <v>450</v>
      </c>
      <c r="K10" s="6">
        <v>900</v>
      </c>
      <c r="L10" s="14">
        <v>2</v>
      </c>
    </row>
    <row r="11" spans="1:12" ht="15" customHeight="1" x14ac:dyDescent="0.25">
      <c r="A11" s="73">
        <v>10</v>
      </c>
      <c r="B11" s="73"/>
      <c r="C11" s="52" t="s">
        <v>109</v>
      </c>
      <c r="D11" s="53"/>
      <c r="E11" s="53"/>
      <c r="F11" s="53"/>
      <c r="G11" s="53"/>
      <c r="H11" s="84"/>
      <c r="I11" s="8" t="s">
        <v>99</v>
      </c>
      <c r="J11" s="4">
        <v>1150</v>
      </c>
      <c r="K11" s="6">
        <v>805</v>
      </c>
      <c r="L11" s="13">
        <v>0.7</v>
      </c>
    </row>
    <row r="12" spans="1:12" ht="15" customHeight="1" x14ac:dyDescent="0.25">
      <c r="A12" s="73">
        <v>11</v>
      </c>
      <c r="B12" s="73"/>
      <c r="C12" s="52" t="s">
        <v>110</v>
      </c>
      <c r="D12" s="53"/>
      <c r="E12" s="53"/>
      <c r="F12" s="53"/>
      <c r="G12" s="53"/>
      <c r="H12" s="84"/>
      <c r="I12" s="8" t="s">
        <v>99</v>
      </c>
      <c r="J12" s="3">
        <v>430</v>
      </c>
      <c r="K12" s="6">
        <v>43</v>
      </c>
      <c r="L12" s="13">
        <v>0.1</v>
      </c>
    </row>
    <row r="13" spans="1:12" ht="15" customHeight="1" x14ac:dyDescent="0.25">
      <c r="A13" s="73">
        <v>12</v>
      </c>
      <c r="B13" s="73"/>
      <c r="C13" s="52" t="s">
        <v>111</v>
      </c>
      <c r="D13" s="53"/>
      <c r="E13" s="53"/>
      <c r="F13" s="53"/>
      <c r="G13" s="53"/>
      <c r="H13" s="84"/>
      <c r="I13" s="8" t="s">
        <v>99</v>
      </c>
      <c r="J13" s="4">
        <v>30000</v>
      </c>
      <c r="K13" s="6">
        <v>600</v>
      </c>
      <c r="L13" s="15">
        <v>0.02</v>
      </c>
    </row>
    <row r="14" spans="1:12" ht="15" customHeight="1" x14ac:dyDescent="0.25">
      <c r="A14" s="73">
        <v>13</v>
      </c>
      <c r="B14" s="73"/>
      <c r="C14" s="52" t="s">
        <v>112</v>
      </c>
      <c r="D14" s="53"/>
      <c r="E14" s="53"/>
      <c r="F14" s="53"/>
      <c r="G14" s="53"/>
      <c r="H14" s="84"/>
      <c r="I14" s="8" t="s">
        <v>99</v>
      </c>
      <c r="J14" s="3">
        <v>312</v>
      </c>
      <c r="K14" s="6">
        <v>62.4</v>
      </c>
      <c r="L14" s="13">
        <v>0.2</v>
      </c>
    </row>
    <row r="15" spans="1:12" ht="15" customHeight="1" x14ac:dyDescent="0.25">
      <c r="A15" s="73">
        <v>14</v>
      </c>
      <c r="B15" s="73"/>
      <c r="C15" s="52" t="s">
        <v>113</v>
      </c>
      <c r="D15" s="53"/>
      <c r="E15" s="53"/>
      <c r="F15" s="53"/>
      <c r="G15" s="53"/>
      <c r="H15" s="84"/>
      <c r="I15" s="8" t="s">
        <v>99</v>
      </c>
      <c r="J15" s="4">
        <v>18250</v>
      </c>
      <c r="K15" s="7">
        <v>3650</v>
      </c>
      <c r="L15" s="13">
        <v>0.2</v>
      </c>
    </row>
    <row r="16" spans="1:12" ht="15" customHeight="1" x14ac:dyDescent="0.25">
      <c r="A16" s="73">
        <v>15</v>
      </c>
      <c r="B16" s="73"/>
      <c r="C16" s="52" t="s">
        <v>114</v>
      </c>
      <c r="D16" s="53"/>
      <c r="E16" s="53"/>
      <c r="F16" s="53"/>
      <c r="G16" s="53"/>
      <c r="H16" s="84"/>
      <c r="I16" s="8" t="s">
        <v>99</v>
      </c>
      <c r="J16" s="3">
        <v>607</v>
      </c>
      <c r="K16" s="6">
        <v>303.5</v>
      </c>
      <c r="L16" s="13">
        <v>0.5</v>
      </c>
    </row>
    <row r="17" spans="1:12" ht="15" customHeight="1" x14ac:dyDescent="0.25">
      <c r="A17" s="73">
        <v>16</v>
      </c>
      <c r="B17" s="73"/>
      <c r="C17" s="52" t="s">
        <v>115</v>
      </c>
      <c r="D17" s="53"/>
      <c r="E17" s="53"/>
      <c r="F17" s="53"/>
      <c r="G17" s="53"/>
      <c r="H17" s="84"/>
      <c r="I17" s="8" t="s">
        <v>99</v>
      </c>
      <c r="J17" s="3">
        <v>376</v>
      </c>
      <c r="K17" s="6">
        <v>37.6</v>
      </c>
      <c r="L17" s="13">
        <v>0.1</v>
      </c>
    </row>
    <row r="18" spans="1:12" ht="15" customHeight="1" x14ac:dyDescent="0.25">
      <c r="A18" s="73">
        <v>17</v>
      </c>
      <c r="B18" s="73"/>
      <c r="C18" s="52" t="s">
        <v>116</v>
      </c>
      <c r="D18" s="53"/>
      <c r="E18" s="53"/>
      <c r="F18" s="53"/>
      <c r="G18" s="53"/>
      <c r="H18" s="84"/>
      <c r="I18" s="8" t="s">
        <v>99</v>
      </c>
      <c r="J18" s="4">
        <v>1020</v>
      </c>
      <c r="K18" s="6">
        <v>102</v>
      </c>
      <c r="L18" s="13">
        <v>0.1</v>
      </c>
    </row>
    <row r="19" spans="1:12" ht="15" customHeight="1" x14ac:dyDescent="0.25">
      <c r="A19" s="73">
        <v>18</v>
      </c>
      <c r="B19" s="73"/>
      <c r="C19" s="52" t="s">
        <v>117</v>
      </c>
      <c r="D19" s="53"/>
      <c r="E19" s="53"/>
      <c r="F19" s="53"/>
      <c r="G19" s="53"/>
      <c r="H19" s="84"/>
      <c r="I19" s="8" t="s">
        <v>99</v>
      </c>
      <c r="J19" s="4">
        <v>1540</v>
      </c>
      <c r="K19" s="7">
        <v>3080</v>
      </c>
      <c r="L19" s="14">
        <v>2</v>
      </c>
    </row>
    <row r="20" spans="1:12" ht="15" customHeight="1" x14ac:dyDescent="0.25">
      <c r="A20" s="73">
        <v>19</v>
      </c>
      <c r="B20" s="73"/>
      <c r="C20" s="52" t="s">
        <v>118</v>
      </c>
      <c r="D20" s="53"/>
      <c r="E20" s="53"/>
      <c r="F20" s="53"/>
      <c r="G20" s="53"/>
      <c r="H20" s="84"/>
      <c r="I20" s="8" t="s">
        <v>99</v>
      </c>
      <c r="J20" s="4">
        <v>1476</v>
      </c>
      <c r="K20" s="6">
        <v>147.6</v>
      </c>
      <c r="L20" s="13">
        <v>0.1</v>
      </c>
    </row>
    <row r="21" spans="1:12" ht="15" customHeight="1" x14ac:dyDescent="0.25">
      <c r="A21" s="73">
        <v>20</v>
      </c>
      <c r="B21" s="73"/>
      <c r="C21" s="52" t="s">
        <v>119</v>
      </c>
      <c r="D21" s="53"/>
      <c r="E21" s="53"/>
      <c r="F21" s="53"/>
      <c r="G21" s="53"/>
      <c r="H21" s="84"/>
      <c r="I21" s="8" t="s">
        <v>120</v>
      </c>
      <c r="J21" s="4">
        <v>3200</v>
      </c>
      <c r="K21" s="7">
        <v>12800</v>
      </c>
      <c r="L21" s="14">
        <v>4</v>
      </c>
    </row>
    <row r="22" spans="1:12" ht="15" customHeight="1" x14ac:dyDescent="0.25">
      <c r="A22" s="73">
        <v>21</v>
      </c>
      <c r="B22" s="73"/>
      <c r="C22" s="52" t="s">
        <v>121</v>
      </c>
      <c r="D22" s="53"/>
      <c r="E22" s="53"/>
      <c r="F22" s="53"/>
      <c r="G22" s="53"/>
      <c r="H22" s="84"/>
      <c r="I22" s="8" t="s">
        <v>99</v>
      </c>
      <c r="J22" s="4">
        <v>2000</v>
      </c>
      <c r="K22" s="7">
        <v>2000</v>
      </c>
      <c r="L22" s="14">
        <v>1</v>
      </c>
    </row>
    <row r="23" spans="1:12" ht="15" customHeight="1" x14ac:dyDescent="0.25">
      <c r="A23" s="73">
        <v>22</v>
      </c>
      <c r="B23" s="73"/>
      <c r="C23" s="52" t="s">
        <v>122</v>
      </c>
      <c r="D23" s="53"/>
      <c r="E23" s="53"/>
      <c r="F23" s="53"/>
      <c r="G23" s="53"/>
      <c r="H23" s="84"/>
      <c r="I23" s="8" t="s">
        <v>99</v>
      </c>
      <c r="J23" s="3">
        <v>465</v>
      </c>
      <c r="K23" s="6">
        <v>232.5</v>
      </c>
      <c r="L23" s="13">
        <v>0.5</v>
      </c>
    </row>
    <row r="24" spans="1:12" ht="15" customHeight="1" x14ac:dyDescent="0.25">
      <c r="A24" s="73">
        <v>23</v>
      </c>
      <c r="B24" s="73"/>
      <c r="C24" s="52" t="s">
        <v>123</v>
      </c>
      <c r="D24" s="53"/>
      <c r="E24" s="53"/>
      <c r="F24" s="53"/>
      <c r="G24" s="53"/>
      <c r="H24" s="84"/>
      <c r="I24" s="8" t="s">
        <v>99</v>
      </c>
      <c r="J24" s="3">
        <v>928</v>
      </c>
      <c r="K24" s="6">
        <v>92.8</v>
      </c>
      <c r="L24" s="13">
        <v>0.1</v>
      </c>
    </row>
    <row r="25" spans="1:12" ht="15" customHeight="1" x14ac:dyDescent="0.25">
      <c r="A25" s="73">
        <v>24</v>
      </c>
      <c r="B25" s="73"/>
      <c r="C25" s="52" t="s">
        <v>124</v>
      </c>
      <c r="D25" s="53"/>
      <c r="E25" s="53"/>
      <c r="F25" s="53"/>
      <c r="G25" s="53"/>
      <c r="H25" s="84"/>
      <c r="I25" s="8" t="s">
        <v>99</v>
      </c>
      <c r="J25" s="3">
        <v>310</v>
      </c>
      <c r="K25" s="6">
        <v>31</v>
      </c>
      <c r="L25" s="13">
        <v>0.1</v>
      </c>
    </row>
    <row r="26" spans="1:12" ht="15" customHeight="1" x14ac:dyDescent="0.25">
      <c r="A26" s="73">
        <v>25</v>
      </c>
      <c r="B26" s="73"/>
      <c r="C26" s="52" t="s">
        <v>125</v>
      </c>
      <c r="D26" s="53"/>
      <c r="E26" s="53"/>
      <c r="F26" s="53"/>
      <c r="G26" s="53"/>
      <c r="H26" s="84"/>
      <c r="I26" s="8" t="s">
        <v>99</v>
      </c>
      <c r="J26" s="4">
        <v>22620</v>
      </c>
      <c r="K26" s="7">
        <v>1131</v>
      </c>
      <c r="L26" s="15">
        <v>0.05</v>
      </c>
    </row>
    <row r="27" spans="1:12" ht="15" customHeight="1" x14ac:dyDescent="0.25">
      <c r="A27" s="73">
        <v>26</v>
      </c>
      <c r="B27" s="73"/>
      <c r="C27" s="52" t="s">
        <v>126</v>
      </c>
      <c r="D27" s="53"/>
      <c r="E27" s="53"/>
      <c r="F27" s="53"/>
      <c r="G27" s="53"/>
      <c r="H27" s="84"/>
      <c r="I27" s="8" t="s">
        <v>99</v>
      </c>
      <c r="J27" s="3">
        <v>185</v>
      </c>
      <c r="K27" s="6">
        <v>92.5</v>
      </c>
      <c r="L27" s="13">
        <v>0.5</v>
      </c>
    </row>
    <row r="28" spans="1:12" ht="15" customHeight="1" x14ac:dyDescent="0.25">
      <c r="A28" s="73">
        <v>27</v>
      </c>
      <c r="B28" s="73"/>
      <c r="C28" s="52" t="s">
        <v>127</v>
      </c>
      <c r="D28" s="53"/>
      <c r="E28" s="53"/>
      <c r="F28" s="53"/>
      <c r="G28" s="53"/>
      <c r="H28" s="84"/>
      <c r="I28" s="8" t="s">
        <v>99</v>
      </c>
      <c r="J28" s="3">
        <v>208</v>
      </c>
      <c r="K28" s="6">
        <v>145.6</v>
      </c>
      <c r="L28" s="13">
        <v>0.7</v>
      </c>
    </row>
    <row r="29" spans="1:12" ht="15" customHeight="1" x14ac:dyDescent="0.25">
      <c r="A29" s="73">
        <v>28</v>
      </c>
      <c r="B29" s="73"/>
      <c r="C29" s="52" t="s">
        <v>128</v>
      </c>
      <c r="D29" s="53"/>
      <c r="E29" s="53"/>
      <c r="F29" s="53"/>
      <c r="G29" s="53"/>
      <c r="H29" s="84"/>
      <c r="I29" s="8" t="s">
        <v>99</v>
      </c>
      <c r="J29" s="3">
        <v>503</v>
      </c>
      <c r="K29" s="6">
        <v>176.05</v>
      </c>
      <c r="L29" s="15">
        <v>0.35</v>
      </c>
    </row>
    <row r="30" spans="1:12" ht="15" customHeight="1" x14ac:dyDescent="0.25">
      <c r="A30" s="73">
        <v>29</v>
      </c>
      <c r="B30" s="73"/>
      <c r="C30" s="52" t="s">
        <v>129</v>
      </c>
      <c r="D30" s="53"/>
      <c r="E30" s="53"/>
      <c r="F30" s="53"/>
      <c r="G30" s="53"/>
      <c r="H30" s="84"/>
      <c r="I30" s="8" t="s">
        <v>99</v>
      </c>
      <c r="J30" s="4">
        <v>18250</v>
      </c>
      <c r="K30" s="7">
        <v>1825</v>
      </c>
      <c r="L30" s="13">
        <v>0.1</v>
      </c>
    </row>
    <row r="31" spans="1:12" ht="15" customHeight="1" x14ac:dyDescent="0.25">
      <c r="A31" s="73">
        <v>30</v>
      </c>
      <c r="B31" s="73"/>
      <c r="C31" s="52" t="s">
        <v>130</v>
      </c>
      <c r="D31" s="53"/>
      <c r="E31" s="53"/>
      <c r="F31" s="53"/>
      <c r="G31" s="53"/>
      <c r="H31" s="84"/>
      <c r="I31" s="8" t="s">
        <v>99</v>
      </c>
      <c r="J31" s="4">
        <v>2400</v>
      </c>
      <c r="K31" s="7">
        <v>1200</v>
      </c>
      <c r="L31" s="13">
        <v>0.5</v>
      </c>
    </row>
    <row r="32" spans="1:12" ht="15" customHeight="1" x14ac:dyDescent="0.25">
      <c r="A32" s="73">
        <v>31</v>
      </c>
      <c r="B32" s="73"/>
      <c r="C32" s="52" t="s">
        <v>131</v>
      </c>
      <c r="D32" s="53"/>
      <c r="E32" s="53"/>
      <c r="F32" s="53"/>
      <c r="G32" s="53"/>
      <c r="H32" s="84"/>
      <c r="I32" s="8" t="s">
        <v>99</v>
      </c>
      <c r="J32" s="3">
        <v>750</v>
      </c>
      <c r="K32" s="6">
        <v>525</v>
      </c>
      <c r="L32" s="13">
        <v>0.7</v>
      </c>
    </row>
    <row r="33" spans="1:12" ht="15" customHeight="1" x14ac:dyDescent="0.25">
      <c r="A33" s="73">
        <v>32</v>
      </c>
      <c r="B33" s="73"/>
      <c r="C33" s="52" t="s">
        <v>132</v>
      </c>
      <c r="D33" s="53"/>
      <c r="E33" s="53"/>
      <c r="F33" s="53"/>
      <c r="G33" s="53"/>
      <c r="H33" s="84"/>
      <c r="I33" s="8" t="s">
        <v>99</v>
      </c>
      <c r="J33" s="3">
        <v>285</v>
      </c>
      <c r="K33" s="7">
        <v>2280</v>
      </c>
      <c r="L33" s="14">
        <v>8</v>
      </c>
    </row>
    <row r="34" spans="1:12" ht="15" customHeight="1" x14ac:dyDescent="0.25">
      <c r="A34" s="73">
        <v>33</v>
      </c>
      <c r="B34" s="73"/>
      <c r="C34" s="52" t="s">
        <v>133</v>
      </c>
      <c r="D34" s="53"/>
      <c r="E34" s="53"/>
      <c r="F34" s="53"/>
      <c r="G34" s="53"/>
      <c r="H34" s="84"/>
      <c r="I34" s="8" t="s">
        <v>99</v>
      </c>
      <c r="J34" s="3">
        <v>620</v>
      </c>
      <c r="K34" s="6">
        <v>62</v>
      </c>
      <c r="L34" s="13">
        <v>0.1</v>
      </c>
    </row>
    <row r="35" spans="1:12" ht="15" customHeight="1" x14ac:dyDescent="0.25">
      <c r="A35" s="73">
        <v>34</v>
      </c>
      <c r="B35" s="73"/>
      <c r="C35" s="52" t="s">
        <v>134</v>
      </c>
      <c r="D35" s="53"/>
      <c r="E35" s="53"/>
      <c r="F35" s="53"/>
      <c r="G35" s="53"/>
      <c r="H35" s="84"/>
      <c r="I35" s="8" t="s">
        <v>99</v>
      </c>
      <c r="J35" s="4">
        <v>2671</v>
      </c>
      <c r="K35" s="6">
        <v>267.10000000000002</v>
      </c>
      <c r="L35" s="13">
        <v>0.1</v>
      </c>
    </row>
    <row r="36" spans="1:12" ht="15" customHeight="1" x14ac:dyDescent="0.25">
      <c r="A36" s="73">
        <v>35</v>
      </c>
      <c r="B36" s="73"/>
      <c r="C36" s="52" t="s">
        <v>135</v>
      </c>
      <c r="D36" s="53"/>
      <c r="E36" s="53"/>
      <c r="F36" s="53"/>
      <c r="G36" s="53"/>
      <c r="H36" s="84"/>
      <c r="I36" s="8" t="s">
        <v>99</v>
      </c>
      <c r="J36" s="4">
        <v>1500</v>
      </c>
      <c r="K36" s="6">
        <v>750</v>
      </c>
      <c r="L36" s="13">
        <v>0.5</v>
      </c>
    </row>
    <row r="37" spans="1:12" ht="15" customHeight="1" x14ac:dyDescent="0.25">
      <c r="A37" s="73">
        <v>36</v>
      </c>
      <c r="B37" s="73"/>
      <c r="C37" s="52" t="s">
        <v>136</v>
      </c>
      <c r="D37" s="53"/>
      <c r="E37" s="53"/>
      <c r="F37" s="53"/>
      <c r="G37" s="53"/>
      <c r="H37" s="84"/>
      <c r="I37" s="8" t="s">
        <v>99</v>
      </c>
      <c r="J37" s="3">
        <v>420</v>
      </c>
      <c r="K37" s="6">
        <v>420</v>
      </c>
      <c r="L37" s="14">
        <v>1</v>
      </c>
    </row>
    <row r="38" spans="1:12" ht="15" customHeight="1" x14ac:dyDescent="0.25">
      <c r="A38" s="73">
        <v>37</v>
      </c>
      <c r="B38" s="73"/>
      <c r="C38" s="52" t="s">
        <v>137</v>
      </c>
      <c r="D38" s="53"/>
      <c r="E38" s="53"/>
      <c r="F38" s="53"/>
      <c r="G38" s="53"/>
      <c r="H38" s="84"/>
      <c r="I38" s="8" t="s">
        <v>99</v>
      </c>
      <c r="J38" s="3">
        <v>350</v>
      </c>
      <c r="K38" s="7">
        <v>1050</v>
      </c>
      <c r="L38" s="14">
        <v>3</v>
      </c>
    </row>
    <row r="39" spans="1:12" ht="15" customHeight="1" x14ac:dyDescent="0.25">
      <c r="A39" s="73">
        <v>38</v>
      </c>
      <c r="B39" s="73"/>
      <c r="C39" s="52" t="s">
        <v>138</v>
      </c>
      <c r="D39" s="53"/>
      <c r="E39" s="53"/>
      <c r="F39" s="53"/>
      <c r="G39" s="53"/>
      <c r="H39" s="84"/>
      <c r="I39" s="8" t="s">
        <v>99</v>
      </c>
      <c r="J39" s="3">
        <v>473</v>
      </c>
      <c r="K39" s="6">
        <v>946</v>
      </c>
      <c r="L39" s="14">
        <v>2</v>
      </c>
    </row>
    <row r="40" spans="1:12" ht="15" customHeight="1" x14ac:dyDescent="0.25">
      <c r="A40" s="73">
        <v>39</v>
      </c>
      <c r="B40" s="73"/>
      <c r="C40" s="52" t="s">
        <v>139</v>
      </c>
      <c r="D40" s="53"/>
      <c r="E40" s="53"/>
      <c r="F40" s="53"/>
      <c r="G40" s="53"/>
      <c r="H40" s="84"/>
      <c r="I40" s="8" t="s">
        <v>99</v>
      </c>
      <c r="J40" s="3">
        <v>980</v>
      </c>
      <c r="K40" s="6">
        <v>490</v>
      </c>
      <c r="L40" s="13">
        <v>0.5</v>
      </c>
    </row>
    <row r="41" spans="1:12" ht="15" customHeight="1" x14ac:dyDescent="0.25">
      <c r="A41" s="73">
        <v>40</v>
      </c>
      <c r="B41" s="73"/>
      <c r="C41" s="52" t="s">
        <v>140</v>
      </c>
      <c r="D41" s="53"/>
      <c r="E41" s="53"/>
      <c r="F41" s="53"/>
      <c r="G41" s="53"/>
      <c r="H41" s="84"/>
      <c r="I41" s="8" t="s">
        <v>99</v>
      </c>
      <c r="J41" s="3">
        <v>186</v>
      </c>
      <c r="K41" s="6">
        <v>576.6</v>
      </c>
      <c r="L41" s="13">
        <v>3.1</v>
      </c>
    </row>
    <row r="42" spans="1:12" ht="15" customHeight="1" x14ac:dyDescent="0.25">
      <c r="A42" s="73">
        <v>41</v>
      </c>
      <c r="B42" s="73"/>
      <c r="C42" s="52" t="s">
        <v>141</v>
      </c>
      <c r="D42" s="53"/>
      <c r="E42" s="53"/>
      <c r="F42" s="53"/>
      <c r="G42" s="53"/>
      <c r="H42" s="84"/>
      <c r="I42" s="8" t="s">
        <v>99</v>
      </c>
      <c r="J42" s="3">
        <v>65</v>
      </c>
      <c r="K42" s="6">
        <v>65</v>
      </c>
      <c r="L42" s="14">
        <v>1</v>
      </c>
    </row>
    <row r="43" spans="1:12" ht="15" customHeight="1" x14ac:dyDescent="0.25">
      <c r="A43" s="73">
        <v>42</v>
      </c>
      <c r="B43" s="73"/>
      <c r="C43" s="52" t="s">
        <v>142</v>
      </c>
      <c r="D43" s="53"/>
      <c r="E43" s="53"/>
      <c r="F43" s="53"/>
      <c r="G43" s="53"/>
      <c r="H43" s="84"/>
      <c r="I43" s="8" t="s">
        <v>99</v>
      </c>
      <c r="J43" s="4">
        <v>7200</v>
      </c>
      <c r="K43" s="7">
        <v>14400</v>
      </c>
      <c r="L43" s="14">
        <v>2</v>
      </c>
    </row>
    <row r="44" spans="1:12" ht="15" customHeight="1" x14ac:dyDescent="0.25">
      <c r="A44" s="73">
        <v>43</v>
      </c>
      <c r="B44" s="73"/>
      <c r="C44" s="52" t="s">
        <v>143</v>
      </c>
      <c r="D44" s="53"/>
      <c r="E44" s="53"/>
      <c r="F44" s="53"/>
      <c r="G44" s="53"/>
      <c r="H44" s="84"/>
      <c r="I44" s="8" t="s">
        <v>99</v>
      </c>
      <c r="J44" s="4">
        <v>2400</v>
      </c>
      <c r="K44" s="7">
        <v>2400</v>
      </c>
      <c r="L44" s="14">
        <v>1</v>
      </c>
    </row>
    <row r="45" spans="1:12" ht="15" customHeight="1" x14ac:dyDescent="0.25">
      <c r="A45" s="73">
        <v>44</v>
      </c>
      <c r="B45" s="73"/>
      <c r="C45" s="52" t="s">
        <v>144</v>
      </c>
      <c r="D45" s="53"/>
      <c r="E45" s="53"/>
      <c r="F45" s="53"/>
      <c r="G45" s="53"/>
      <c r="H45" s="84"/>
      <c r="I45" s="8" t="s">
        <v>99</v>
      </c>
      <c r="J45" s="4">
        <v>1800</v>
      </c>
      <c r="K45" s="7">
        <v>14400</v>
      </c>
      <c r="L45" s="14">
        <v>8</v>
      </c>
    </row>
    <row r="46" spans="1:12" ht="15" customHeight="1" x14ac:dyDescent="0.25">
      <c r="A46" s="73">
        <v>45</v>
      </c>
      <c r="B46" s="73"/>
      <c r="C46" s="52" t="s">
        <v>145</v>
      </c>
      <c r="D46" s="53"/>
      <c r="E46" s="53"/>
      <c r="F46" s="53"/>
      <c r="G46" s="53"/>
      <c r="H46" s="84"/>
      <c r="I46" s="8" t="s">
        <v>99</v>
      </c>
      <c r="J46" s="4">
        <v>14813</v>
      </c>
      <c r="K46" s="7">
        <v>2962.6</v>
      </c>
      <c r="L46" s="13">
        <v>0.2</v>
      </c>
    </row>
    <row r="47" spans="1:12" ht="15" customHeight="1" x14ac:dyDescent="0.25">
      <c r="A47" s="73">
        <v>46</v>
      </c>
      <c r="B47" s="73"/>
      <c r="C47" s="52" t="s">
        <v>146</v>
      </c>
      <c r="D47" s="53"/>
      <c r="E47" s="53"/>
      <c r="F47" s="53"/>
      <c r="G47" s="53"/>
      <c r="H47" s="84"/>
      <c r="I47" s="8" t="s">
        <v>99</v>
      </c>
      <c r="J47" s="3">
        <v>600</v>
      </c>
      <c r="K47" s="6">
        <v>180</v>
      </c>
      <c r="L47" s="13">
        <v>0.3</v>
      </c>
    </row>
    <row r="48" spans="1:12" ht="15" customHeight="1" x14ac:dyDescent="0.25">
      <c r="A48" s="73">
        <v>47</v>
      </c>
      <c r="B48" s="73"/>
      <c r="C48" s="52" t="s">
        <v>147</v>
      </c>
      <c r="D48" s="53"/>
      <c r="E48" s="53"/>
      <c r="F48" s="53"/>
      <c r="G48" s="53"/>
      <c r="H48" s="84"/>
      <c r="I48" s="8" t="s">
        <v>99</v>
      </c>
      <c r="J48" s="4">
        <v>1300</v>
      </c>
      <c r="K48" s="6">
        <v>780</v>
      </c>
      <c r="L48" s="13">
        <v>0.6</v>
      </c>
    </row>
    <row r="49" spans="1:12" ht="15" customHeight="1" x14ac:dyDescent="0.25">
      <c r="A49" s="73">
        <v>48</v>
      </c>
      <c r="B49" s="73"/>
      <c r="C49" s="52" t="s">
        <v>148</v>
      </c>
      <c r="D49" s="53"/>
      <c r="E49" s="53"/>
      <c r="F49" s="53"/>
      <c r="G49" s="53"/>
      <c r="H49" s="84"/>
      <c r="I49" s="8" t="s">
        <v>99</v>
      </c>
      <c r="J49" s="3">
        <v>800</v>
      </c>
      <c r="K49" s="6">
        <v>320</v>
      </c>
      <c r="L49" s="13">
        <v>0.4</v>
      </c>
    </row>
    <row r="50" spans="1:12" ht="15" customHeight="1" x14ac:dyDescent="0.25">
      <c r="A50" s="73">
        <v>49</v>
      </c>
      <c r="B50" s="73"/>
      <c r="C50" s="52" t="s">
        <v>149</v>
      </c>
      <c r="D50" s="53"/>
      <c r="E50" s="53"/>
      <c r="F50" s="53"/>
      <c r="G50" s="53"/>
      <c r="H50" s="84"/>
      <c r="I50" s="8" t="s">
        <v>99</v>
      </c>
      <c r="J50" s="4">
        <v>99645</v>
      </c>
      <c r="K50" s="7">
        <v>9964.5</v>
      </c>
      <c r="L50" s="13">
        <v>0.1</v>
      </c>
    </row>
    <row r="51" spans="1:12" ht="15" customHeight="1" x14ac:dyDescent="0.25">
      <c r="A51" s="73">
        <v>50</v>
      </c>
      <c r="B51" s="73"/>
      <c r="C51" s="52" t="s">
        <v>150</v>
      </c>
      <c r="D51" s="53"/>
      <c r="E51" s="53"/>
      <c r="F51" s="53"/>
      <c r="G51" s="53"/>
      <c r="H51" s="84"/>
      <c r="I51" s="8" t="s">
        <v>99</v>
      </c>
      <c r="J51" s="4">
        <v>120000</v>
      </c>
      <c r="K51" s="7">
        <v>12000</v>
      </c>
      <c r="L51" s="13">
        <v>0.1</v>
      </c>
    </row>
    <row r="52" spans="1:12" ht="15" customHeight="1" x14ac:dyDescent="0.25">
      <c r="A52" s="73">
        <v>51</v>
      </c>
      <c r="B52" s="73"/>
      <c r="C52" s="52" t="s">
        <v>151</v>
      </c>
      <c r="D52" s="53"/>
      <c r="E52" s="53"/>
      <c r="F52" s="53"/>
      <c r="G52" s="53"/>
      <c r="H52" s="84"/>
      <c r="I52" s="8" t="s">
        <v>99</v>
      </c>
      <c r="J52" s="4">
        <v>1000</v>
      </c>
      <c r="K52" s="7">
        <v>1000</v>
      </c>
      <c r="L52" s="14">
        <v>1</v>
      </c>
    </row>
    <row r="53" spans="1:12" ht="15" customHeight="1" x14ac:dyDescent="0.25">
      <c r="A53" s="73">
        <v>52</v>
      </c>
      <c r="B53" s="73"/>
      <c r="C53" s="52" t="s">
        <v>152</v>
      </c>
      <c r="D53" s="53"/>
      <c r="E53" s="53"/>
      <c r="F53" s="53"/>
      <c r="G53" s="53"/>
      <c r="H53" s="84"/>
      <c r="I53" s="8" t="s">
        <v>99</v>
      </c>
      <c r="J53" s="3">
        <v>294</v>
      </c>
      <c r="K53" s="6">
        <v>294</v>
      </c>
      <c r="L53" s="14">
        <v>1</v>
      </c>
    </row>
    <row r="54" spans="1:12" ht="15" customHeight="1" x14ac:dyDescent="0.25">
      <c r="A54" s="73">
        <v>53</v>
      </c>
      <c r="B54" s="73"/>
      <c r="C54" s="52" t="s">
        <v>153</v>
      </c>
      <c r="D54" s="53"/>
      <c r="E54" s="53"/>
      <c r="F54" s="53"/>
      <c r="G54" s="53"/>
      <c r="H54" s="84"/>
      <c r="I54" s="8" t="s">
        <v>99</v>
      </c>
      <c r="J54" s="3">
        <v>937</v>
      </c>
      <c r="K54" s="6">
        <v>468.5</v>
      </c>
      <c r="L54" s="13">
        <v>0.5</v>
      </c>
    </row>
    <row r="55" spans="1:12" ht="15" customHeight="1" x14ac:dyDescent="0.25">
      <c r="A55" s="73">
        <v>54</v>
      </c>
      <c r="B55" s="73"/>
      <c r="C55" s="52" t="s">
        <v>154</v>
      </c>
      <c r="D55" s="53"/>
      <c r="E55" s="53"/>
      <c r="F55" s="53"/>
      <c r="G55" s="53"/>
      <c r="H55" s="84"/>
      <c r="I55" s="8" t="s">
        <v>99</v>
      </c>
      <c r="J55" s="3">
        <v>200</v>
      </c>
      <c r="K55" s="6">
        <v>400</v>
      </c>
      <c r="L55" s="14">
        <v>2</v>
      </c>
    </row>
    <row r="56" spans="1:12" ht="15" customHeight="1" x14ac:dyDescent="0.25">
      <c r="A56" s="73">
        <v>55</v>
      </c>
      <c r="B56" s="73"/>
      <c r="C56" s="52" t="s">
        <v>155</v>
      </c>
      <c r="D56" s="53"/>
      <c r="E56" s="53"/>
      <c r="F56" s="53"/>
      <c r="G56" s="53"/>
      <c r="H56" s="84"/>
      <c r="I56" s="8" t="s">
        <v>99</v>
      </c>
      <c r="J56" s="3">
        <v>536</v>
      </c>
      <c r="K56" s="6">
        <v>536</v>
      </c>
      <c r="L56" s="14">
        <v>1</v>
      </c>
    </row>
    <row r="57" spans="1:12" ht="15" customHeight="1" x14ac:dyDescent="0.25">
      <c r="A57" s="73">
        <v>56</v>
      </c>
      <c r="B57" s="73"/>
      <c r="C57" s="52" t="s">
        <v>156</v>
      </c>
      <c r="D57" s="53"/>
      <c r="E57" s="53"/>
      <c r="F57" s="53"/>
      <c r="G57" s="53"/>
      <c r="H57" s="84"/>
      <c r="I57" s="8" t="s">
        <v>99</v>
      </c>
      <c r="J57" s="4">
        <v>200000</v>
      </c>
      <c r="K57" s="7">
        <v>20000</v>
      </c>
      <c r="L57" s="13">
        <v>0.1</v>
      </c>
    </row>
    <row r="58" spans="1:12" ht="15" customHeight="1" x14ac:dyDescent="0.25">
      <c r="A58" s="73">
        <v>57</v>
      </c>
      <c r="B58" s="73"/>
      <c r="C58" s="52" t="s">
        <v>157</v>
      </c>
      <c r="D58" s="53"/>
      <c r="E58" s="53"/>
      <c r="F58" s="53"/>
      <c r="G58" s="53"/>
      <c r="H58" s="84"/>
      <c r="I58" s="8" t="s">
        <v>99</v>
      </c>
      <c r="J58" s="3">
        <v>400</v>
      </c>
      <c r="K58" s="6">
        <v>400</v>
      </c>
      <c r="L58" s="14">
        <v>1</v>
      </c>
    </row>
    <row r="59" spans="1:12" ht="15" customHeight="1" x14ac:dyDescent="0.25">
      <c r="A59" s="73">
        <v>58</v>
      </c>
      <c r="B59" s="73"/>
      <c r="C59" s="52" t="s">
        <v>158</v>
      </c>
      <c r="D59" s="53"/>
      <c r="E59" s="53"/>
      <c r="F59" s="53"/>
      <c r="G59" s="53"/>
      <c r="H59" s="84"/>
      <c r="I59" s="8" t="s">
        <v>120</v>
      </c>
      <c r="J59" s="3">
        <v>830</v>
      </c>
      <c r="K59" s="7">
        <v>4150</v>
      </c>
      <c r="L59" s="14">
        <v>5</v>
      </c>
    </row>
    <row r="60" spans="1:12" ht="15" customHeight="1" x14ac:dyDescent="0.25">
      <c r="A60" s="73">
        <v>59</v>
      </c>
      <c r="B60" s="73"/>
      <c r="C60" s="52" t="s">
        <v>159</v>
      </c>
      <c r="D60" s="53"/>
      <c r="E60" s="53"/>
      <c r="F60" s="53"/>
      <c r="G60" s="53"/>
      <c r="H60" s="84"/>
      <c r="I60" s="8" t="s">
        <v>99</v>
      </c>
      <c r="J60" s="3">
        <v>250</v>
      </c>
      <c r="K60" s="6">
        <v>250</v>
      </c>
      <c r="L60" s="14">
        <v>1</v>
      </c>
    </row>
    <row r="61" spans="1:12" ht="15" customHeight="1" x14ac:dyDescent="0.25">
      <c r="A61" s="73">
        <v>60</v>
      </c>
      <c r="B61" s="73"/>
      <c r="C61" s="52" t="s">
        <v>160</v>
      </c>
      <c r="D61" s="53"/>
      <c r="E61" s="53"/>
      <c r="F61" s="53"/>
      <c r="G61" s="53"/>
      <c r="H61" s="84"/>
      <c r="I61" s="8" t="s">
        <v>99</v>
      </c>
      <c r="J61" s="3">
        <v>250</v>
      </c>
      <c r="K61" s="6">
        <v>350</v>
      </c>
      <c r="L61" s="13">
        <v>1.4</v>
      </c>
    </row>
    <row r="62" spans="1:12" ht="15" customHeight="1" x14ac:dyDescent="0.25">
      <c r="A62" s="73">
        <v>61</v>
      </c>
      <c r="B62" s="73"/>
      <c r="C62" s="52" t="s">
        <v>161</v>
      </c>
      <c r="D62" s="53"/>
      <c r="E62" s="53"/>
      <c r="F62" s="53"/>
      <c r="G62" s="53"/>
      <c r="H62" s="84"/>
      <c r="I62" s="8" t="s">
        <v>162</v>
      </c>
      <c r="J62" s="4">
        <v>1979</v>
      </c>
      <c r="K62" s="7">
        <v>1979</v>
      </c>
      <c r="L62" s="14">
        <v>1</v>
      </c>
    </row>
    <row r="63" spans="1:12" ht="15" customHeight="1" x14ac:dyDescent="0.25">
      <c r="A63" s="73">
        <v>62</v>
      </c>
      <c r="B63" s="73"/>
      <c r="C63" s="52" t="s">
        <v>163</v>
      </c>
      <c r="D63" s="53"/>
      <c r="E63" s="53"/>
      <c r="F63" s="53"/>
      <c r="G63" s="53"/>
      <c r="H63" s="84"/>
      <c r="I63" s="8" t="s">
        <v>99</v>
      </c>
      <c r="J63" s="3">
        <v>354</v>
      </c>
      <c r="K63" s="7">
        <v>1062</v>
      </c>
      <c r="L63" s="14">
        <v>3</v>
      </c>
    </row>
    <row r="64" spans="1:12" ht="15" customHeight="1" x14ac:dyDescent="0.25">
      <c r="A64" s="73">
        <v>63</v>
      </c>
      <c r="B64" s="73"/>
      <c r="C64" s="52" t="s">
        <v>164</v>
      </c>
      <c r="D64" s="53"/>
      <c r="E64" s="53"/>
      <c r="F64" s="53"/>
      <c r="G64" s="53"/>
      <c r="H64" s="84"/>
      <c r="I64" s="8" t="s">
        <v>162</v>
      </c>
      <c r="J64" s="4">
        <v>1199</v>
      </c>
      <c r="K64" s="7">
        <v>1199</v>
      </c>
      <c r="L64" s="14">
        <v>1</v>
      </c>
    </row>
    <row r="65" spans="1:12" ht="15" customHeight="1" x14ac:dyDescent="0.25">
      <c r="A65" s="73">
        <v>64</v>
      </c>
      <c r="B65" s="73"/>
      <c r="C65" s="52" t="s">
        <v>165</v>
      </c>
      <c r="D65" s="53"/>
      <c r="E65" s="53"/>
      <c r="F65" s="53"/>
      <c r="G65" s="53"/>
      <c r="H65" s="84"/>
      <c r="I65" s="8" t="s">
        <v>99</v>
      </c>
      <c r="J65" s="3">
        <v>553</v>
      </c>
      <c r="K65" s="7">
        <v>1106</v>
      </c>
      <c r="L65" s="14">
        <v>2</v>
      </c>
    </row>
    <row r="66" spans="1:12" ht="15" customHeight="1" x14ac:dyDescent="0.25">
      <c r="A66" s="73">
        <v>65</v>
      </c>
      <c r="B66" s="73"/>
      <c r="C66" s="52" t="s">
        <v>166</v>
      </c>
      <c r="D66" s="53"/>
      <c r="E66" s="53"/>
      <c r="F66" s="53"/>
      <c r="G66" s="53"/>
      <c r="H66" s="84"/>
      <c r="I66" s="8" t="s">
        <v>99</v>
      </c>
      <c r="J66" s="3">
        <v>215</v>
      </c>
      <c r="K66" s="7">
        <v>22360</v>
      </c>
      <c r="L66" s="14">
        <v>104</v>
      </c>
    </row>
    <row r="67" spans="1:12" ht="15" customHeight="1" x14ac:dyDescent="0.25">
      <c r="A67" s="73">
        <v>66</v>
      </c>
      <c r="B67" s="73"/>
      <c r="C67" s="52" t="s">
        <v>167</v>
      </c>
      <c r="D67" s="53"/>
      <c r="E67" s="53"/>
      <c r="F67" s="53"/>
      <c r="G67" s="53"/>
      <c r="H67" s="84"/>
      <c r="I67" s="8" t="s">
        <v>99</v>
      </c>
      <c r="J67" s="3">
        <v>176</v>
      </c>
      <c r="K67" s="6">
        <v>211.2</v>
      </c>
      <c r="L67" s="13">
        <v>1.2</v>
      </c>
    </row>
    <row r="68" spans="1:12" ht="15" customHeight="1" x14ac:dyDescent="0.25">
      <c r="A68" s="73">
        <v>67</v>
      </c>
      <c r="B68" s="73"/>
      <c r="C68" s="52" t="s">
        <v>168</v>
      </c>
      <c r="D68" s="53"/>
      <c r="E68" s="53"/>
      <c r="F68" s="53"/>
      <c r="G68" s="53"/>
      <c r="H68" s="84"/>
      <c r="I68" s="8" t="s">
        <v>99</v>
      </c>
      <c r="J68" s="3">
        <v>677</v>
      </c>
      <c r="K68" s="7">
        <v>1354</v>
      </c>
      <c r="L68" s="14">
        <v>2</v>
      </c>
    </row>
    <row r="69" spans="1:12" ht="15" customHeight="1" x14ac:dyDescent="0.25">
      <c r="A69" s="73">
        <v>68</v>
      </c>
      <c r="B69" s="73"/>
      <c r="C69" s="52" t="s">
        <v>169</v>
      </c>
      <c r="D69" s="53"/>
      <c r="E69" s="53"/>
      <c r="F69" s="53"/>
      <c r="G69" s="53"/>
      <c r="H69" s="84"/>
      <c r="I69" s="8" t="s">
        <v>99</v>
      </c>
      <c r="J69" s="3">
        <v>690</v>
      </c>
      <c r="K69" s="7">
        <v>10350</v>
      </c>
      <c r="L69" s="14">
        <v>15</v>
      </c>
    </row>
    <row r="70" spans="1:12" ht="15" customHeight="1" x14ac:dyDescent="0.25">
      <c r="A70" s="73">
        <v>69</v>
      </c>
      <c r="B70" s="73"/>
      <c r="C70" s="52" t="s">
        <v>170</v>
      </c>
      <c r="D70" s="53"/>
      <c r="E70" s="53"/>
      <c r="F70" s="53"/>
      <c r="G70" s="53"/>
      <c r="H70" s="84"/>
      <c r="I70" s="8" t="s">
        <v>99</v>
      </c>
      <c r="J70" s="3">
        <v>614</v>
      </c>
      <c r="K70" s="7">
        <v>4912</v>
      </c>
      <c r="L70" s="14">
        <v>8</v>
      </c>
    </row>
    <row r="71" spans="1:12" ht="15" customHeight="1" x14ac:dyDescent="0.25">
      <c r="A71" s="73">
        <v>70</v>
      </c>
      <c r="B71" s="73"/>
      <c r="C71" s="52" t="s">
        <v>171</v>
      </c>
      <c r="D71" s="53"/>
      <c r="E71" s="53"/>
      <c r="F71" s="53"/>
      <c r="G71" s="53"/>
      <c r="H71" s="84"/>
      <c r="I71" s="8" t="s">
        <v>99</v>
      </c>
      <c r="J71" s="3">
        <v>737</v>
      </c>
      <c r="K71" s="7">
        <v>1179.2</v>
      </c>
      <c r="L71" s="13">
        <v>1.6</v>
      </c>
    </row>
    <row r="72" spans="1:12" ht="15" customHeight="1" x14ac:dyDescent="0.25">
      <c r="A72" s="73">
        <v>71</v>
      </c>
      <c r="B72" s="73"/>
      <c r="C72" s="52" t="s">
        <v>172</v>
      </c>
      <c r="D72" s="53"/>
      <c r="E72" s="53"/>
      <c r="F72" s="53"/>
      <c r="G72" s="53"/>
      <c r="H72" s="84"/>
      <c r="I72" s="8" t="s">
        <v>99</v>
      </c>
      <c r="J72" s="3">
        <v>600</v>
      </c>
      <c r="K72" s="6">
        <v>660</v>
      </c>
      <c r="L72" s="13">
        <v>1.1000000000000001</v>
      </c>
    </row>
    <row r="73" spans="1:12" ht="15" customHeight="1" x14ac:dyDescent="0.25">
      <c r="A73" s="73">
        <v>72</v>
      </c>
      <c r="B73" s="73"/>
      <c r="C73" s="74" t="s">
        <v>173</v>
      </c>
      <c r="D73" s="75"/>
      <c r="E73" s="75"/>
      <c r="F73" s="75"/>
      <c r="G73" s="75"/>
      <c r="H73" s="75"/>
      <c r="I73" s="8" t="s">
        <v>99</v>
      </c>
      <c r="J73" s="4">
        <v>29000</v>
      </c>
      <c r="K73" s="6">
        <v>725</v>
      </c>
      <c r="L73" s="16">
        <v>2.5000000000000001E-2</v>
      </c>
    </row>
    <row r="74" spans="1:12" ht="15" customHeight="1" x14ac:dyDescent="0.25">
      <c r="A74" s="73">
        <v>73</v>
      </c>
      <c r="B74" s="73"/>
      <c r="C74" s="74" t="s">
        <v>174</v>
      </c>
      <c r="D74" s="75"/>
      <c r="E74" s="75"/>
      <c r="F74" s="75"/>
      <c r="G74" s="75"/>
      <c r="H74" s="75"/>
      <c r="I74" s="8" t="s">
        <v>99</v>
      </c>
      <c r="J74" s="4">
        <v>110000</v>
      </c>
      <c r="K74" s="7">
        <v>1100</v>
      </c>
      <c r="L74" s="15">
        <v>0.01</v>
      </c>
    </row>
    <row r="75" spans="1:12" ht="15" customHeight="1" x14ac:dyDescent="0.25">
      <c r="A75" s="73">
        <v>74</v>
      </c>
      <c r="B75" s="73"/>
      <c r="C75" s="74" t="s">
        <v>175</v>
      </c>
      <c r="D75" s="75"/>
      <c r="E75" s="75"/>
      <c r="F75" s="75"/>
      <c r="G75" s="75"/>
      <c r="H75" s="75"/>
      <c r="I75" s="8" t="s">
        <v>99</v>
      </c>
      <c r="J75" s="4">
        <v>40600</v>
      </c>
      <c r="K75" s="7">
        <v>1015</v>
      </c>
      <c r="L75" s="16">
        <v>2.5000000000000001E-2</v>
      </c>
    </row>
    <row r="76" spans="1:12" ht="15" customHeight="1" x14ac:dyDescent="0.25">
      <c r="A76" s="73">
        <v>75</v>
      </c>
      <c r="B76" s="73"/>
      <c r="C76" s="74" t="s">
        <v>176</v>
      </c>
      <c r="D76" s="75"/>
      <c r="E76" s="75"/>
      <c r="F76" s="75"/>
      <c r="G76" s="75"/>
      <c r="H76" s="75"/>
      <c r="I76" s="8" t="s">
        <v>99</v>
      </c>
      <c r="J76" s="4">
        <v>33206</v>
      </c>
      <c r="K76" s="7">
        <v>3320.6</v>
      </c>
      <c r="L76" s="13">
        <v>0.1</v>
      </c>
    </row>
    <row r="77" spans="1:12" ht="15" customHeight="1" x14ac:dyDescent="0.25">
      <c r="A77" s="73">
        <v>76</v>
      </c>
      <c r="B77" s="73"/>
      <c r="C77" s="74" t="s">
        <v>177</v>
      </c>
      <c r="D77" s="75"/>
      <c r="E77" s="75"/>
      <c r="F77" s="75"/>
      <c r="G77" s="75"/>
      <c r="H77" s="75"/>
      <c r="I77" s="8" t="s">
        <v>99</v>
      </c>
      <c r="J77" s="4">
        <v>37700</v>
      </c>
      <c r="K77" s="7">
        <v>1131</v>
      </c>
      <c r="L77" s="15">
        <v>0.03</v>
      </c>
    </row>
    <row r="78" spans="1:12" ht="15" customHeight="1" x14ac:dyDescent="0.25">
      <c r="A78" s="73">
        <v>77</v>
      </c>
      <c r="B78" s="73"/>
      <c r="C78" s="74" t="s">
        <v>178</v>
      </c>
      <c r="D78" s="75"/>
      <c r="E78" s="75"/>
      <c r="F78" s="75"/>
      <c r="G78" s="75"/>
      <c r="H78" s="75"/>
      <c r="I78" s="8" t="s">
        <v>99</v>
      </c>
      <c r="J78" s="4">
        <v>1170</v>
      </c>
      <c r="K78" s="7">
        <v>3510</v>
      </c>
      <c r="L78" s="14">
        <v>3</v>
      </c>
    </row>
    <row r="79" spans="1:12" ht="15" customHeight="1" x14ac:dyDescent="0.25">
      <c r="A79" s="73">
        <v>78</v>
      </c>
      <c r="B79" s="73"/>
      <c r="C79" s="74" t="s">
        <v>179</v>
      </c>
      <c r="D79" s="75"/>
      <c r="E79" s="75"/>
      <c r="F79" s="75"/>
      <c r="G79" s="75"/>
      <c r="H79" s="75"/>
      <c r="I79" s="8" t="s">
        <v>99</v>
      </c>
      <c r="J79" s="4">
        <v>23200</v>
      </c>
      <c r="K79" s="6">
        <v>812</v>
      </c>
      <c r="L79" s="16">
        <v>3.5000000000000003E-2</v>
      </c>
    </row>
    <row r="80" spans="1:12" ht="15" customHeight="1" x14ac:dyDescent="0.25">
      <c r="A80" s="73">
        <v>79</v>
      </c>
      <c r="B80" s="73"/>
      <c r="C80" s="74" t="s">
        <v>180</v>
      </c>
      <c r="D80" s="75"/>
      <c r="E80" s="75"/>
      <c r="F80" s="75"/>
      <c r="G80" s="75"/>
      <c r="H80" s="75"/>
      <c r="I80" s="8" t="s">
        <v>99</v>
      </c>
      <c r="J80" s="4">
        <v>14622</v>
      </c>
      <c r="K80" s="6">
        <v>146.22</v>
      </c>
      <c r="L80" s="15">
        <v>0.01</v>
      </c>
    </row>
    <row r="81" spans="1:12" ht="15" customHeight="1" x14ac:dyDescent="0.25">
      <c r="A81" s="73">
        <v>80</v>
      </c>
      <c r="B81" s="73"/>
      <c r="C81" s="74" t="s">
        <v>181</v>
      </c>
      <c r="D81" s="75"/>
      <c r="E81" s="75"/>
      <c r="F81" s="75"/>
      <c r="G81" s="75"/>
      <c r="H81" s="75"/>
      <c r="I81" s="8" t="s">
        <v>99</v>
      </c>
      <c r="J81" s="4">
        <v>14000</v>
      </c>
      <c r="K81" s="6">
        <v>140</v>
      </c>
      <c r="L81" s="15">
        <v>0.01</v>
      </c>
    </row>
    <row r="82" spans="1:12" ht="15" customHeight="1" x14ac:dyDescent="0.25">
      <c r="A82" s="73">
        <v>81</v>
      </c>
      <c r="B82" s="73"/>
      <c r="C82" s="74" t="s">
        <v>182</v>
      </c>
      <c r="D82" s="75"/>
      <c r="E82" s="75"/>
      <c r="F82" s="75"/>
      <c r="G82" s="75"/>
      <c r="H82" s="75"/>
      <c r="I82" s="8" t="s">
        <v>99</v>
      </c>
      <c r="J82" s="4">
        <v>60607</v>
      </c>
      <c r="K82" s="6">
        <v>909.11</v>
      </c>
      <c r="L82" s="16">
        <v>1.4999999999999999E-2</v>
      </c>
    </row>
    <row r="83" spans="1:12" ht="15" customHeight="1" x14ac:dyDescent="0.25">
      <c r="A83" s="73">
        <v>82</v>
      </c>
      <c r="B83" s="73"/>
      <c r="C83" s="74" t="s">
        <v>183</v>
      </c>
      <c r="D83" s="75"/>
      <c r="E83" s="75"/>
      <c r="F83" s="75"/>
      <c r="G83" s="75"/>
      <c r="H83" s="75"/>
      <c r="I83" s="8" t="s">
        <v>99</v>
      </c>
      <c r="J83" s="4">
        <v>15522</v>
      </c>
      <c r="K83" s="6">
        <v>388.05</v>
      </c>
      <c r="L83" s="16">
        <v>2.5000000000000001E-2</v>
      </c>
    </row>
    <row r="84" spans="1:12" ht="15" customHeight="1" x14ac:dyDescent="0.25">
      <c r="A84" s="73">
        <v>83</v>
      </c>
      <c r="B84" s="73"/>
      <c r="C84" s="74" t="s">
        <v>184</v>
      </c>
      <c r="D84" s="75"/>
      <c r="E84" s="75"/>
      <c r="F84" s="75"/>
      <c r="G84" s="75"/>
      <c r="H84" s="75"/>
      <c r="I84" s="8" t="s">
        <v>99</v>
      </c>
      <c r="J84" s="4">
        <v>20300</v>
      </c>
      <c r="K84" s="7">
        <v>1015</v>
      </c>
      <c r="L84" s="15">
        <v>0.05</v>
      </c>
    </row>
    <row r="85" spans="1:12" ht="15" customHeight="1" x14ac:dyDescent="0.25">
      <c r="A85" s="73">
        <v>84</v>
      </c>
      <c r="B85" s="73"/>
      <c r="C85" s="74" t="s">
        <v>185</v>
      </c>
      <c r="D85" s="75"/>
      <c r="E85" s="75"/>
      <c r="F85" s="75"/>
      <c r="G85" s="75"/>
      <c r="H85" s="75"/>
      <c r="I85" s="8" t="s">
        <v>99</v>
      </c>
      <c r="J85" s="4">
        <v>5429</v>
      </c>
      <c r="K85" s="6">
        <v>135.72999999999999</v>
      </c>
      <c r="L85" s="16">
        <v>2.5000000000000001E-2</v>
      </c>
    </row>
  </sheetData>
  <mergeCells count="106">
    <mergeCell ref="A5:B5"/>
    <mergeCell ref="C5:H5"/>
    <mergeCell ref="A4:B4"/>
    <mergeCell ref="C4:H4"/>
    <mergeCell ref="A3:B3"/>
    <mergeCell ref="C3:H3"/>
    <mergeCell ref="A2:B2"/>
    <mergeCell ref="C2:H2"/>
    <mergeCell ref="A1:B1"/>
    <mergeCell ref="C1:H1"/>
    <mergeCell ref="A10:B10"/>
    <mergeCell ref="A9:B9"/>
    <mergeCell ref="A8:B8"/>
    <mergeCell ref="C8:H8"/>
    <mergeCell ref="A7:B7"/>
    <mergeCell ref="C7:H7"/>
    <mergeCell ref="A6:B6"/>
    <mergeCell ref="C6:H6"/>
    <mergeCell ref="A15:B15"/>
    <mergeCell ref="A14:B14"/>
    <mergeCell ref="A13:B13"/>
    <mergeCell ref="A12:B12"/>
    <mergeCell ref="A11:B11"/>
    <mergeCell ref="A20:B20"/>
    <mergeCell ref="A19:B19"/>
    <mergeCell ref="A18:B18"/>
    <mergeCell ref="A17:B17"/>
    <mergeCell ref="A16:B16"/>
    <mergeCell ref="A25:B25"/>
    <mergeCell ref="A24:B24"/>
    <mergeCell ref="A23:B23"/>
    <mergeCell ref="A22:B22"/>
    <mergeCell ref="A21:B21"/>
    <mergeCell ref="A30:B30"/>
    <mergeCell ref="A29:B29"/>
    <mergeCell ref="A28:B28"/>
    <mergeCell ref="A27:B27"/>
    <mergeCell ref="A26:B26"/>
    <mergeCell ref="A35:B35"/>
    <mergeCell ref="A34:B34"/>
    <mergeCell ref="A33:B33"/>
    <mergeCell ref="A32:B32"/>
    <mergeCell ref="A31:B31"/>
    <mergeCell ref="A40:B40"/>
    <mergeCell ref="A39:B39"/>
    <mergeCell ref="A38:B38"/>
    <mergeCell ref="A37:B37"/>
    <mergeCell ref="A36:B36"/>
    <mergeCell ref="A45:B45"/>
    <mergeCell ref="A44:B44"/>
    <mergeCell ref="A43:B43"/>
    <mergeCell ref="A42:B42"/>
    <mergeCell ref="A41:B41"/>
    <mergeCell ref="A50:B50"/>
    <mergeCell ref="A49:B49"/>
    <mergeCell ref="A48:B48"/>
    <mergeCell ref="A47:B47"/>
    <mergeCell ref="A46:B46"/>
    <mergeCell ref="A55:B55"/>
    <mergeCell ref="A54:B54"/>
    <mergeCell ref="A53:B53"/>
    <mergeCell ref="A52:B52"/>
    <mergeCell ref="A51:B51"/>
    <mergeCell ref="A60:B60"/>
    <mergeCell ref="A59:B59"/>
    <mergeCell ref="A58:B58"/>
    <mergeCell ref="A57:B57"/>
    <mergeCell ref="A56:B56"/>
    <mergeCell ref="A65:B65"/>
    <mergeCell ref="A64:B64"/>
    <mergeCell ref="A63:B63"/>
    <mergeCell ref="A62:B62"/>
    <mergeCell ref="A61:B61"/>
    <mergeCell ref="A70:B70"/>
    <mergeCell ref="A69:B69"/>
    <mergeCell ref="A68:B68"/>
    <mergeCell ref="A67:B67"/>
    <mergeCell ref="A66:B66"/>
    <mergeCell ref="A75:B75"/>
    <mergeCell ref="C75:H75"/>
    <mergeCell ref="A74:B74"/>
    <mergeCell ref="C74:H74"/>
    <mergeCell ref="A73:B73"/>
    <mergeCell ref="C73:H73"/>
    <mergeCell ref="A72:B72"/>
    <mergeCell ref="A71:B71"/>
    <mergeCell ref="A80:B80"/>
    <mergeCell ref="C80:H80"/>
    <mergeCell ref="A79:B79"/>
    <mergeCell ref="C79:H79"/>
    <mergeCell ref="A78:B78"/>
    <mergeCell ref="C78:H78"/>
    <mergeCell ref="A77:B77"/>
    <mergeCell ref="C77:H77"/>
    <mergeCell ref="A76:B76"/>
    <mergeCell ref="C76:H76"/>
    <mergeCell ref="A85:B85"/>
    <mergeCell ref="C85:H85"/>
    <mergeCell ref="A84:B84"/>
    <mergeCell ref="C84:H84"/>
    <mergeCell ref="A83:B83"/>
    <mergeCell ref="C83:H83"/>
    <mergeCell ref="A82:B82"/>
    <mergeCell ref="C82:H82"/>
    <mergeCell ref="A81:B81"/>
    <mergeCell ref="C81:H8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1" sqref="B1:B1048576"/>
    </sheetView>
  </sheetViews>
  <sheetFormatPr defaultRowHeight="15" x14ac:dyDescent="0.25"/>
  <cols>
    <col min="1" max="1" width="108.140625" style="10" customWidth="1"/>
    <col min="2" max="4" width="9.140625" style="1"/>
    <col min="5" max="5" width="10.7109375" style="1" customWidth="1"/>
  </cols>
  <sheetData>
    <row r="1" spans="1:5" ht="15" customHeight="1" x14ac:dyDescent="0.25">
      <c r="A1" s="8" t="s">
        <v>186</v>
      </c>
      <c r="B1" s="11">
        <v>0.5</v>
      </c>
      <c r="C1" s="8" t="s">
        <v>99</v>
      </c>
      <c r="D1" s="4">
        <v>5600</v>
      </c>
      <c r="E1" s="4">
        <v>2800</v>
      </c>
    </row>
    <row r="2" spans="1:5" ht="15" customHeight="1" x14ac:dyDescent="0.25">
      <c r="A2" s="8" t="s">
        <v>187</v>
      </c>
      <c r="B2" s="3">
        <v>0.25</v>
      </c>
      <c r="C2" s="8" t="s">
        <v>99</v>
      </c>
      <c r="D2" s="4">
        <v>5600</v>
      </c>
      <c r="E2" s="4">
        <v>1400</v>
      </c>
    </row>
    <row r="3" spans="1:5" ht="15" customHeight="1" x14ac:dyDescent="0.25">
      <c r="A3" s="8" t="s">
        <v>188</v>
      </c>
      <c r="B3" s="12">
        <v>5</v>
      </c>
      <c r="C3" s="8" t="s">
        <v>99</v>
      </c>
      <c r="D3" s="4">
        <v>5500</v>
      </c>
      <c r="E3" s="4">
        <v>27500</v>
      </c>
    </row>
    <row r="4" spans="1:5" ht="15" customHeight="1" x14ac:dyDescent="0.25">
      <c r="A4" s="8" t="s">
        <v>189</v>
      </c>
      <c r="B4" s="11">
        <v>0.5</v>
      </c>
      <c r="C4" s="8" t="s">
        <v>99</v>
      </c>
      <c r="D4" s="4">
        <v>15644</v>
      </c>
      <c r="E4" s="4">
        <v>7822</v>
      </c>
    </row>
    <row r="5" spans="1:5" ht="15" customHeight="1" x14ac:dyDescent="0.25">
      <c r="A5" s="8" t="s">
        <v>190</v>
      </c>
      <c r="B5" s="11">
        <v>0.1</v>
      </c>
      <c r="C5" s="8" t="s">
        <v>99</v>
      </c>
      <c r="D5" s="4">
        <v>5950</v>
      </c>
      <c r="E5" s="3">
        <v>595</v>
      </c>
    </row>
    <row r="6" spans="1:5" ht="15" customHeight="1" x14ac:dyDescent="0.25">
      <c r="A6" s="8" t="s">
        <v>191</v>
      </c>
      <c r="B6" s="11">
        <v>0.5</v>
      </c>
      <c r="C6" s="8" t="s">
        <v>99</v>
      </c>
      <c r="D6" s="4">
        <v>26000</v>
      </c>
      <c r="E6" s="4">
        <v>13000</v>
      </c>
    </row>
    <row r="7" spans="1:5" ht="31.5" customHeight="1" x14ac:dyDescent="0.25">
      <c r="A7" s="9" t="s">
        <v>192</v>
      </c>
      <c r="B7" s="12">
        <v>24</v>
      </c>
      <c r="C7" s="8" t="s">
        <v>193</v>
      </c>
      <c r="D7" s="4">
        <v>4900</v>
      </c>
      <c r="E7" s="4">
        <v>117600</v>
      </c>
    </row>
    <row r="8" spans="1:5" ht="15" customHeight="1" x14ac:dyDescent="0.25">
      <c r="A8" s="8" t="s">
        <v>194</v>
      </c>
      <c r="B8" s="12">
        <v>2</v>
      </c>
      <c r="C8" s="8" t="s">
        <v>193</v>
      </c>
      <c r="D8" s="4">
        <v>1200</v>
      </c>
      <c r="E8" s="4">
        <v>2400</v>
      </c>
    </row>
    <row r="9" spans="1:5" ht="15" customHeight="1" x14ac:dyDescent="0.25">
      <c r="A9" s="8" t="s">
        <v>195</v>
      </c>
      <c r="B9" s="11">
        <v>0.2</v>
      </c>
      <c r="C9" s="8" t="s">
        <v>162</v>
      </c>
      <c r="D9" s="3">
        <v>953</v>
      </c>
      <c r="E9" s="3">
        <v>190.6</v>
      </c>
    </row>
    <row r="10" spans="1:5" ht="15" customHeight="1" x14ac:dyDescent="0.25">
      <c r="A10" s="8" t="s">
        <v>196</v>
      </c>
      <c r="B10" s="11">
        <v>0.2</v>
      </c>
      <c r="C10" s="8" t="s">
        <v>99</v>
      </c>
      <c r="D10" s="4">
        <v>2200</v>
      </c>
      <c r="E10" s="3">
        <v>440</v>
      </c>
    </row>
    <row r="11" spans="1:5" ht="15" customHeight="1" x14ac:dyDescent="0.25">
      <c r="A11" s="8" t="s">
        <v>197</v>
      </c>
      <c r="B11" s="12">
        <v>5</v>
      </c>
      <c r="C11" s="8" t="s">
        <v>99</v>
      </c>
      <c r="D11" s="4">
        <v>5440</v>
      </c>
      <c r="E11" s="4">
        <v>27200</v>
      </c>
    </row>
    <row r="12" spans="1:5" ht="15" customHeight="1" x14ac:dyDescent="0.25">
      <c r="A12" s="8" t="s">
        <v>198</v>
      </c>
      <c r="B12" s="12">
        <v>1</v>
      </c>
      <c r="C12" s="8" t="s">
        <v>99</v>
      </c>
      <c r="D12" s="4">
        <v>5270</v>
      </c>
      <c r="E12" s="4">
        <v>5270</v>
      </c>
    </row>
    <row r="13" spans="1:5" ht="15" customHeight="1" x14ac:dyDescent="0.25">
      <c r="A13" s="8" t="s">
        <v>199</v>
      </c>
      <c r="B13" s="3">
        <v>0.25</v>
      </c>
      <c r="C13" s="8" t="s">
        <v>99</v>
      </c>
      <c r="D13" s="4">
        <v>7900</v>
      </c>
      <c r="E13" s="4">
        <v>1975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2025-03-06T01:58:57Z</dcterms:modified>
</cp:coreProperties>
</file>