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ЦСТ\0_400 лет Красноярску\0_реализация 400\0_Асфальт\0_Работы\0_КД на площадку\"/>
    </mc:Choice>
  </mc:AlternateContent>
  <xr:revisionPtr revIDLastSave="0" documentId="13_ncr:1_{9D1A807E-A8CC-41C3-AF55-2855301D9AA6}" xr6:coauthVersionLast="36" xr6:coauthVersionMax="36" xr10:uidLastSave="{00000000-0000-0000-0000-000000000000}"/>
  <bookViews>
    <workbookView xWindow="0" yWindow="0" windowWidth="20310" windowHeight="10830" xr2:uid="{00000000-000D-0000-FFFF-FFFF00000000}"/>
  </bookViews>
  <sheets>
    <sheet name="СМР - ССРСС по Методике 2020 РИ" sheetId="1" r:id="rId1"/>
  </sheets>
  <definedNames>
    <definedName name="_xlnm.Print_Titles" localSheetId="0">'СМР - ССРСС по Методике 2020 РИ'!$10:$10</definedName>
  </definedNames>
  <calcPr calcId="191029"/>
</workbook>
</file>

<file path=xl/calcChain.xml><?xml version="1.0" encoding="utf-8"?>
<calcChain xmlns="http://schemas.openxmlformats.org/spreadsheetml/2006/main">
  <c r="G27" i="1" l="1"/>
  <c r="H27" i="1" s="1"/>
  <c r="H26" i="1"/>
  <c r="H25" i="1"/>
  <c r="D17" i="1"/>
  <c r="D18" i="1" s="1"/>
  <c r="D20" i="1" s="1"/>
  <c r="E17" i="1"/>
  <c r="E18" i="1" s="1"/>
  <c r="E20" i="1" s="1"/>
  <c r="E22" i="1" s="1"/>
  <c r="E23" i="1" s="1"/>
  <c r="E28" i="1" s="1"/>
  <c r="E30" i="1" s="1"/>
  <c r="E32" i="1" s="1"/>
  <c r="E33" i="1" s="1"/>
  <c r="H16" i="1"/>
  <c r="H15" i="1"/>
  <c r="H14" i="1"/>
  <c r="H13" i="1"/>
  <c r="H12" i="1"/>
  <c r="H17" i="1" l="1"/>
  <c r="H18" i="1" s="1"/>
  <c r="D22" i="1"/>
  <c r="D23" i="1" s="1"/>
  <c r="D28" i="1" s="1"/>
  <c r="D30" i="1" s="1"/>
  <c r="H20" i="1"/>
  <c r="H22" i="1" s="1"/>
  <c r="H23" i="1" s="1"/>
  <c r="H28" i="1" s="1"/>
  <c r="G28" i="1"/>
  <c r="G30" i="1" s="1"/>
  <c r="G32" i="1" s="1"/>
  <c r="G33" i="1" s="1"/>
  <c r="D32" i="1" l="1"/>
  <c r="D33" i="1" s="1"/>
  <c r="H30" i="1"/>
  <c r="H32" i="1" s="1"/>
  <c r="H33" i="1" s="1"/>
</calcChain>
</file>

<file path=xl/sharedStrings.xml><?xml version="1.0" encoding="utf-8"?>
<sst xmlns="http://schemas.openxmlformats.org/spreadsheetml/2006/main" count="97" uniqueCount="67">
  <si>
    <t/>
  </si>
  <si>
    <t>Составлен в текущем уровне цен III квартал 2024 года</t>
  </si>
  <si>
    <t>№ п/п</t>
  </si>
  <si>
    <t>Обоснование</t>
  </si>
  <si>
    <t>Наименование глав, объектов капитального строительства, работ и затрат</t>
  </si>
  <si>
    <t>Сметная стоимость, тыс. руб.</t>
  </si>
  <si>
    <t>Строительных
(ремонтно- строительных, ремонтно-реставрационных) работ</t>
  </si>
  <si>
    <t>монтажных работ</t>
  </si>
  <si>
    <t>оборудования</t>
  </si>
  <si>
    <t>прочих затрат</t>
  </si>
  <si>
    <t>всего</t>
  </si>
  <si>
    <t>Глава 7. Благоустройство и озеленение территории</t>
  </si>
  <si>
    <t>1</t>
  </si>
  <si>
    <t>ЛС 07-01-02</t>
  </si>
  <si>
    <t>Подготовительные работы</t>
  </si>
  <si>
    <t>2</t>
  </si>
  <si>
    <t>Защита и переустроство коммуникаций</t>
  </si>
  <si>
    <t>3</t>
  </si>
  <si>
    <t>ЛС 02-01-02</t>
  </si>
  <si>
    <t>Земляные работы</t>
  </si>
  <si>
    <t>4</t>
  </si>
  <si>
    <t>ЛС 07-01-04</t>
  </si>
  <si>
    <t>Дорожная одежда</t>
  </si>
  <si>
    <t>5</t>
  </si>
  <si>
    <t>ЛС 07-01-05</t>
  </si>
  <si>
    <t>Обустройство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</si>
  <si>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</si>
  <si>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</si>
  <si>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</si>
  <si>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6</t>
  </si>
  <si>
    <t>Приказ от 19.06.2020 № 332/пр прил.2 п.4.1</t>
  </si>
  <si>
    <t>Временные здания и сооружения - Дороги и проезды местного значения - 1,4%</t>
  </si>
  <si>
    <t>1,4%СДЛ.С</t>
  </si>
  <si>
    <t>1,4%СДЛ.М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</si>
  <si>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</si>
  <si>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</si>
  <si>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</si>
  <si>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7</t>
  </si>
  <si>
    <t>ПОС таблица 7.21.2</t>
  </si>
  <si>
    <t>Плата за негативное воздействие на окружающую среду</t>
  </si>
  <si>
    <t>8</t>
  </si>
  <si>
    <t>ПОС таблица 7.21.3</t>
  </si>
  <si>
    <t>Плата за размещение отходов</t>
  </si>
  <si>
    <t>Итого по Главе 9. "Прочие работы и затраты"</t>
  </si>
  <si>
    <t>Итого по Главам 1-9</t>
  </si>
  <si>
    <t>9</t>
  </si>
  <si>
    <t>Налоги и обязательные платежи</t>
  </si>
  <si>
    <t>№ 303-ФЗ от 3.08.2018</t>
  </si>
  <si>
    <t>НДС - 20%</t>
  </si>
  <si>
    <t>20%Г1.С:Г14.С</t>
  </si>
  <si>
    <t>20%Г1.М:Г14.М</t>
  </si>
  <si>
    <t>20%Г1.О:Г14.О</t>
  </si>
  <si>
    <t>20%(Г1.П:Г14.П-Ф1.П*1,02-Ф2.П*1,02)</t>
  </si>
  <si>
    <t>Итого "Налоги и обязательные платежи"</t>
  </si>
  <si>
    <t>Итого по сводному расчету</t>
  </si>
  <si>
    <t>Начальник Сметный отдел</t>
  </si>
  <si>
    <t>(Н.А. Подоляк)</t>
  </si>
  <si>
    <t>директор КГАПОУ «ККОР»</t>
  </si>
  <si>
    <t>(С.И. Веневцев)</t>
  </si>
  <si>
    <t>[должность, подпись (инициалы, фамилия)]</t>
  </si>
  <si>
    <t>Проверил</t>
  </si>
  <si>
    <t>на выполнение работ по капитальному ремонту прилегающей территории объекта культурного наследия «Стадион им. Ленинского комсомола», 1967 г.,                                                                                                                                        по адресу: г. Красноярск, остров Отдыха, 15 «А»</t>
  </si>
  <si>
    <t>Обоснование начальной (максимальной) цены договора</t>
  </si>
  <si>
    <t>А.Г. Еремина</t>
  </si>
  <si>
    <t>Заместитель директора по эксплуатации - начальник отдела по содержанию зданий и спортсооружений</t>
  </si>
  <si>
    <t>Е.А. Косарев</t>
  </si>
  <si>
    <t xml:space="preserve">Составил                                                    Экономист по планированию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</si>
</sst>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sz val="11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wrapText="1"/>
    </xf>
    <xf numFmtId="0" fontId="1" fillId="0" borderId="1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0" borderId="10" xfId="0" applyNumberFormat="1" applyFont="1" applyFill="1" applyBorder="1" applyAlignment="1" applyProtection="1">
      <alignment horizontal="center" vertical="top" wrapText="1"/>
    </xf>
    <xf numFmtId="0" fontId="1" fillId="0" borderId="10" xfId="0" applyNumberFormat="1" applyFont="1" applyFill="1" applyBorder="1" applyAlignment="1" applyProtection="1">
      <alignment horizontal="left" vertical="top" wrapText="1"/>
    </xf>
    <xf numFmtId="4" fontId="1" fillId="0" borderId="10" xfId="0" applyNumberFormat="1" applyFont="1" applyFill="1" applyBorder="1" applyAlignment="1" applyProtection="1">
      <alignment horizontal="right" vertical="top" wrapText="1"/>
    </xf>
    <xf numFmtId="0" fontId="7" fillId="0" borderId="10" xfId="0" applyNumberFormat="1" applyFont="1" applyFill="1" applyBorder="1" applyAlignment="1" applyProtection="1"/>
    <xf numFmtId="4" fontId="7" fillId="0" borderId="10" xfId="0" applyNumberFormat="1" applyFont="1" applyFill="1" applyBorder="1" applyAlignment="1" applyProtection="1">
      <alignment horizontal="right" vertical="top" wrapText="1"/>
    </xf>
    <xf numFmtId="4" fontId="7" fillId="0" borderId="1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right"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8"/>
  <sheetViews>
    <sheetView tabSelected="1" workbookViewId="0">
      <selection activeCell="G42" sqref="G42"/>
    </sheetView>
  </sheetViews>
  <sheetFormatPr defaultColWidth="9.140625" defaultRowHeight="11.25" customHeight="1" x14ac:dyDescent="0.2"/>
  <cols>
    <col min="1" max="1" width="6.7109375" style="1" customWidth="1"/>
    <col min="2" max="2" width="22.28515625" style="1" customWidth="1"/>
    <col min="3" max="3" width="34.28515625" style="1" customWidth="1"/>
    <col min="4" max="8" width="19.85546875" style="1" customWidth="1"/>
    <col min="9" max="13" width="113.7109375" style="2" hidden="1" customWidth="1"/>
    <col min="14" max="19" width="136" style="2" hidden="1" customWidth="1"/>
    <col min="20" max="26" width="155.85546875" style="2" hidden="1" customWidth="1"/>
    <col min="27" max="27" width="162.5703125" style="2" hidden="1" customWidth="1"/>
    <col min="28" max="30" width="56.5703125" style="2" hidden="1" customWidth="1"/>
    <col min="31" max="32" width="54.140625" style="2" hidden="1" customWidth="1"/>
    <col min="33" max="40" width="79.42578125" style="2" hidden="1" customWidth="1"/>
    <col min="41" max="44" width="83.140625" style="2" hidden="1" customWidth="1"/>
    <col min="45" max="48" width="79.42578125" style="2" hidden="1" customWidth="1"/>
    <col min="49" max="50" width="54.140625" style="2" hidden="1" customWidth="1"/>
    <col min="51" max="54" width="79.42578125" style="2" hidden="1" customWidth="1"/>
    <col min="55" max="16384" width="9.140625" style="1"/>
  </cols>
  <sheetData>
    <row r="1" spans="1:54" ht="20.25" customHeight="1" x14ac:dyDescent="0.2">
      <c r="A1" s="31" t="s">
        <v>62</v>
      </c>
      <c r="B1" s="31"/>
      <c r="C1" s="31"/>
      <c r="D1" s="31"/>
      <c r="E1" s="31"/>
      <c r="F1" s="31"/>
      <c r="G1" s="31"/>
      <c r="H1" s="31"/>
    </row>
    <row r="2" spans="1:54" ht="24" customHeight="1" x14ac:dyDescent="0.2">
      <c r="A2" s="32" t="s">
        <v>61</v>
      </c>
      <c r="B2" s="33"/>
      <c r="C2" s="33"/>
      <c r="D2" s="33"/>
      <c r="E2" s="33"/>
      <c r="F2" s="33"/>
      <c r="G2" s="33"/>
      <c r="H2" s="33"/>
    </row>
    <row r="3" spans="1:54" ht="11.25" customHeight="1" x14ac:dyDescent="0.2">
      <c r="A3" s="28"/>
      <c r="B3" s="28"/>
      <c r="C3" s="28"/>
      <c r="D3" s="28"/>
      <c r="E3" s="28"/>
      <c r="F3" s="28"/>
      <c r="G3" s="28"/>
      <c r="H3" s="28"/>
    </row>
    <row r="5" spans="1:54" x14ac:dyDescent="0.2">
      <c r="A5" s="6"/>
      <c r="B5" s="42" t="s">
        <v>1</v>
      </c>
      <c r="C5" s="42"/>
      <c r="D5" s="42"/>
      <c r="E5" s="42"/>
      <c r="F5" s="42"/>
      <c r="G5" s="42"/>
      <c r="H5" s="42"/>
      <c r="T5" s="4" t="s">
        <v>1</v>
      </c>
      <c r="U5" s="4" t="s">
        <v>0</v>
      </c>
      <c r="V5" s="4" t="s">
        <v>0</v>
      </c>
      <c r="W5" s="4" t="s">
        <v>0</v>
      </c>
      <c r="X5" s="4" t="s">
        <v>0</v>
      </c>
      <c r="Y5" s="4" t="s">
        <v>0</v>
      </c>
      <c r="Z5" s="4" t="s">
        <v>0</v>
      </c>
    </row>
    <row r="6" spans="1:54" ht="9.75" customHeight="1" x14ac:dyDescent="0.2">
      <c r="A6" s="3"/>
      <c r="B6" s="3"/>
      <c r="C6" s="3"/>
      <c r="D6" s="5"/>
      <c r="E6" s="5"/>
      <c r="F6" s="5"/>
      <c r="G6" s="5"/>
      <c r="H6" s="5"/>
    </row>
    <row r="7" spans="1:54" ht="16.5" customHeight="1" x14ac:dyDescent="0.2">
      <c r="A7" s="43" t="s">
        <v>2</v>
      </c>
      <c r="B7" s="43" t="s">
        <v>3</v>
      </c>
      <c r="C7" s="43" t="s">
        <v>4</v>
      </c>
      <c r="D7" s="46" t="s">
        <v>5</v>
      </c>
      <c r="E7" s="47"/>
      <c r="F7" s="47"/>
      <c r="G7" s="47"/>
      <c r="H7" s="48"/>
      <c r="I7" s="7"/>
    </row>
    <row r="8" spans="1:54" ht="58.5" customHeight="1" x14ac:dyDescent="0.2">
      <c r="A8" s="44"/>
      <c r="B8" s="44"/>
      <c r="C8" s="44"/>
      <c r="D8" s="43" t="s">
        <v>6</v>
      </c>
      <c r="E8" s="43" t="s">
        <v>7</v>
      </c>
      <c r="F8" s="43" t="s">
        <v>8</v>
      </c>
      <c r="G8" s="43" t="s">
        <v>9</v>
      </c>
      <c r="H8" s="43" t="s">
        <v>10</v>
      </c>
      <c r="I8" s="7"/>
    </row>
    <row r="9" spans="1:54" ht="3.75" customHeight="1" x14ac:dyDescent="0.2">
      <c r="A9" s="45"/>
      <c r="B9" s="45"/>
      <c r="C9" s="45"/>
      <c r="D9" s="45"/>
      <c r="E9" s="45"/>
      <c r="F9" s="45"/>
      <c r="G9" s="45"/>
      <c r="H9" s="45"/>
      <c r="I9" s="7"/>
    </row>
    <row r="10" spans="1:54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7"/>
    </row>
    <row r="11" spans="1:54" s="9" customFormat="1" ht="14.25" x14ac:dyDescent="0.2">
      <c r="A11" s="35" t="s">
        <v>11</v>
      </c>
      <c r="B11" s="36"/>
      <c r="C11" s="36"/>
      <c r="D11" s="36"/>
      <c r="E11" s="36"/>
      <c r="F11" s="36"/>
      <c r="G11" s="36"/>
      <c r="H11" s="37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 t="s">
        <v>11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1:54" s="9" customFormat="1" ht="14.25" x14ac:dyDescent="0.2">
      <c r="A12" s="12" t="s">
        <v>12</v>
      </c>
      <c r="B12" s="13" t="s">
        <v>13</v>
      </c>
      <c r="C12" s="13" t="s">
        <v>14</v>
      </c>
      <c r="D12" s="14">
        <v>171531.66</v>
      </c>
      <c r="E12" s="14"/>
      <c r="F12" s="14"/>
      <c r="G12" s="14"/>
      <c r="H12" s="14">
        <f>D12</f>
        <v>171531.66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54" s="9" customFormat="1" ht="14.25" x14ac:dyDescent="0.2">
      <c r="A13" s="12" t="s">
        <v>15</v>
      </c>
      <c r="B13" s="13" t="s">
        <v>13</v>
      </c>
      <c r="C13" s="13" t="s">
        <v>16</v>
      </c>
      <c r="D13" s="14">
        <v>888630.7</v>
      </c>
      <c r="E13" s="14">
        <v>6128.07</v>
      </c>
      <c r="F13" s="14"/>
      <c r="G13" s="14"/>
      <c r="H13" s="14">
        <f>D13+E13</f>
        <v>894758.7699999999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s="9" customFormat="1" ht="14.25" x14ac:dyDescent="0.2">
      <c r="A14" s="12" t="s">
        <v>17</v>
      </c>
      <c r="B14" s="13" t="s">
        <v>18</v>
      </c>
      <c r="C14" s="13" t="s">
        <v>19</v>
      </c>
      <c r="D14" s="14">
        <v>23554444.800000001</v>
      </c>
      <c r="E14" s="14"/>
      <c r="F14" s="14"/>
      <c r="G14" s="14"/>
      <c r="H14" s="14">
        <f>D14</f>
        <v>23554444.800000001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1:54" s="9" customFormat="1" ht="14.25" x14ac:dyDescent="0.2">
      <c r="A15" s="12" t="s">
        <v>20</v>
      </c>
      <c r="B15" s="13" t="s">
        <v>21</v>
      </c>
      <c r="C15" s="13" t="s">
        <v>22</v>
      </c>
      <c r="D15" s="14">
        <v>153112007.53999999</v>
      </c>
      <c r="E15" s="14"/>
      <c r="F15" s="14"/>
      <c r="G15" s="14"/>
      <c r="H15" s="14">
        <f>D15</f>
        <v>153112007.53999999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1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</row>
    <row r="16" spans="1:54" s="9" customFormat="1" ht="14.25" x14ac:dyDescent="0.2">
      <c r="A16" s="12" t="s">
        <v>23</v>
      </c>
      <c r="B16" s="13" t="s">
        <v>24</v>
      </c>
      <c r="C16" s="13" t="s">
        <v>25</v>
      </c>
      <c r="D16" s="14">
        <v>6167858.2199999997</v>
      </c>
      <c r="E16" s="14">
        <v>22736.73</v>
      </c>
      <c r="F16" s="14"/>
      <c r="G16" s="14"/>
      <c r="H16" s="14">
        <f>D16+E16</f>
        <v>6190594.9500000002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s="9" customFormat="1" ht="14.25" x14ac:dyDescent="0.2">
      <c r="A17" s="15"/>
      <c r="B17" s="38" t="s">
        <v>26</v>
      </c>
      <c r="C17" s="39"/>
      <c r="D17" s="16">
        <f>SUM(D12:D16)</f>
        <v>183894472.91999999</v>
      </c>
      <c r="E17" s="16">
        <f>SUM(E12:E16)</f>
        <v>28864.799999999999</v>
      </c>
      <c r="F17" s="17"/>
      <c r="G17" s="17"/>
      <c r="H17" s="17">
        <f>SUM(H12:H16)</f>
        <v>183923337.71999997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B17" s="18" t="s">
        <v>26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s="9" customFormat="1" ht="14.25" x14ac:dyDescent="0.2">
      <c r="A18" s="15"/>
      <c r="B18" s="40" t="s">
        <v>27</v>
      </c>
      <c r="C18" s="41"/>
      <c r="D18" s="16">
        <f>D17</f>
        <v>183894472.91999999</v>
      </c>
      <c r="E18" s="16">
        <f>E17</f>
        <v>28864.799999999999</v>
      </c>
      <c r="F18" s="17"/>
      <c r="G18" s="17"/>
      <c r="H18" s="17">
        <f>H17</f>
        <v>183923337.71999997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8"/>
      <c r="AC18" s="19" t="s">
        <v>27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</row>
    <row r="19" spans="1:54" s="9" customFormat="1" ht="14.25" x14ac:dyDescent="0.2">
      <c r="A19" s="35" t="s">
        <v>28</v>
      </c>
      <c r="B19" s="36"/>
      <c r="C19" s="36"/>
      <c r="D19" s="36"/>
      <c r="E19" s="36"/>
      <c r="F19" s="36"/>
      <c r="G19" s="36"/>
      <c r="H19" s="3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 t="s">
        <v>28</v>
      </c>
      <c r="AB19" s="18"/>
      <c r="AC19" s="19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s="9" customFormat="1" ht="22.5" x14ac:dyDescent="0.2">
      <c r="A20" s="12" t="s">
        <v>29</v>
      </c>
      <c r="B20" s="13" t="s">
        <v>30</v>
      </c>
      <c r="C20" s="13" t="s">
        <v>31</v>
      </c>
      <c r="D20" s="14">
        <f>D18*0.014</f>
        <v>2574522.6208799998</v>
      </c>
      <c r="E20" s="14">
        <f>E18*0.014</f>
        <v>404.10719999999998</v>
      </c>
      <c r="F20" s="14"/>
      <c r="G20" s="14"/>
      <c r="H20" s="14">
        <f>D20+E20</f>
        <v>2574926.7280799998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18"/>
      <c r="AC20" s="1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s="9" customFormat="1" ht="14.25" x14ac:dyDescent="0.2">
      <c r="A21" s="8"/>
      <c r="B21" s="13"/>
      <c r="C21" s="13"/>
      <c r="D21" s="14" t="s">
        <v>32</v>
      </c>
      <c r="E21" s="14" t="s">
        <v>33</v>
      </c>
      <c r="F21" s="14"/>
      <c r="G21" s="14"/>
      <c r="H21" s="14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8"/>
      <c r="AC21" s="19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54" s="9" customFormat="1" ht="14.25" x14ac:dyDescent="0.2">
      <c r="A22" s="15"/>
      <c r="B22" s="38" t="s">
        <v>34</v>
      </c>
      <c r="C22" s="39"/>
      <c r="D22" s="16">
        <f>D20</f>
        <v>2574522.6208799998</v>
      </c>
      <c r="E22" s="16">
        <f>E20</f>
        <v>404.10719999999998</v>
      </c>
      <c r="F22" s="17"/>
      <c r="G22" s="17"/>
      <c r="H22" s="17">
        <f>H20</f>
        <v>2574926.7280799998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  <c r="AB22" s="18" t="s">
        <v>34</v>
      </c>
      <c r="AC22" s="19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</row>
    <row r="23" spans="1:54" s="9" customFormat="1" ht="14.25" x14ac:dyDescent="0.2">
      <c r="A23" s="15"/>
      <c r="B23" s="40" t="s">
        <v>35</v>
      </c>
      <c r="C23" s="41"/>
      <c r="D23" s="16">
        <f>D22+D18</f>
        <v>186468995.54087999</v>
      </c>
      <c r="E23" s="16">
        <f>E22+E18</f>
        <v>29268.907199999998</v>
      </c>
      <c r="F23" s="17"/>
      <c r="G23" s="17"/>
      <c r="H23" s="17">
        <f>H22+H18</f>
        <v>186498264.44807997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8"/>
      <c r="AC23" s="19" t="s">
        <v>35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1:54" s="9" customFormat="1" ht="14.25" x14ac:dyDescent="0.2">
      <c r="A24" s="35" t="s">
        <v>36</v>
      </c>
      <c r="B24" s="36"/>
      <c r="C24" s="36"/>
      <c r="D24" s="36"/>
      <c r="E24" s="36"/>
      <c r="F24" s="36"/>
      <c r="G24" s="36"/>
      <c r="H24" s="3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 t="s">
        <v>36</v>
      </c>
      <c r="AB24" s="18"/>
      <c r="AC24" s="19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s="9" customFormat="1" ht="22.5" x14ac:dyDescent="0.2">
      <c r="A25" s="12" t="s">
        <v>37</v>
      </c>
      <c r="B25" s="13" t="s">
        <v>38</v>
      </c>
      <c r="C25" s="13" t="s">
        <v>39</v>
      </c>
      <c r="D25" s="14"/>
      <c r="E25" s="14"/>
      <c r="F25" s="14"/>
      <c r="G25" s="14">
        <v>32212.63</v>
      </c>
      <c r="H25" s="14">
        <f>G25</f>
        <v>32212.63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8"/>
      <c r="AC25" s="19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s="9" customFormat="1" ht="14.25" x14ac:dyDescent="0.2">
      <c r="A26" s="12" t="s">
        <v>40</v>
      </c>
      <c r="B26" s="13" t="s">
        <v>41</v>
      </c>
      <c r="C26" s="13" t="s">
        <v>42</v>
      </c>
      <c r="D26" s="14"/>
      <c r="E26" s="14"/>
      <c r="F26" s="14"/>
      <c r="G26" s="14">
        <v>363200.47</v>
      </c>
      <c r="H26" s="14">
        <f>G26</f>
        <v>363200.47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1"/>
      <c r="AB26" s="18"/>
      <c r="AC26" s="19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54" s="9" customFormat="1" ht="14.25" x14ac:dyDescent="0.2">
      <c r="A27" s="15"/>
      <c r="B27" s="38" t="s">
        <v>43</v>
      </c>
      <c r="C27" s="39"/>
      <c r="D27" s="16"/>
      <c r="E27" s="16"/>
      <c r="F27" s="17"/>
      <c r="G27" s="17">
        <f>SUM(G25:G26)</f>
        <v>395413.1</v>
      </c>
      <c r="H27" s="17">
        <f>G27</f>
        <v>395413.1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1"/>
      <c r="AB27" s="18" t="s">
        <v>43</v>
      </c>
      <c r="AC27" s="1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 s="9" customFormat="1" ht="14.25" x14ac:dyDescent="0.2">
      <c r="A28" s="15"/>
      <c r="B28" s="40" t="s">
        <v>44</v>
      </c>
      <c r="C28" s="41"/>
      <c r="D28" s="16">
        <f>D23</f>
        <v>186468995.54087999</v>
      </c>
      <c r="E28" s="16">
        <f>E23</f>
        <v>29268.907199999998</v>
      </c>
      <c r="F28" s="17"/>
      <c r="G28" s="17">
        <f>G27</f>
        <v>395413.1</v>
      </c>
      <c r="H28" s="17">
        <f>H27+H23</f>
        <v>186893677.54807997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1"/>
      <c r="AB28" s="18"/>
      <c r="AC28" s="19" t="s">
        <v>44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s="9" customFormat="1" ht="14.25" x14ac:dyDescent="0.2">
      <c r="A29" s="35" t="s">
        <v>46</v>
      </c>
      <c r="B29" s="36"/>
      <c r="C29" s="36"/>
      <c r="D29" s="36"/>
      <c r="E29" s="36"/>
      <c r="F29" s="36"/>
      <c r="G29" s="36"/>
      <c r="H29" s="37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 t="s">
        <v>46</v>
      </c>
      <c r="AB29" s="18"/>
      <c r="AC29" s="19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s="9" customFormat="1" ht="14.25" x14ac:dyDescent="0.2">
      <c r="A30" s="12" t="s">
        <v>45</v>
      </c>
      <c r="B30" s="13" t="s">
        <v>47</v>
      </c>
      <c r="C30" s="13" t="s">
        <v>48</v>
      </c>
      <c r="D30" s="14">
        <f>D28*0.2</f>
        <v>37293799.108176</v>
      </c>
      <c r="E30" s="14">
        <f>E28*0.2</f>
        <v>5853.7814399999997</v>
      </c>
      <c r="F30" s="14"/>
      <c r="G30" s="14">
        <f>G28*0.2</f>
        <v>79082.62</v>
      </c>
      <c r="H30" s="14">
        <f>D30+E30+G30</f>
        <v>37378735.509615995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1"/>
      <c r="AB30" s="18"/>
      <c r="AC30" s="19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s="9" customFormat="1" ht="22.5" x14ac:dyDescent="0.2">
      <c r="A31" s="8"/>
      <c r="B31" s="13"/>
      <c r="C31" s="13"/>
      <c r="D31" s="14" t="s">
        <v>49</v>
      </c>
      <c r="E31" s="14" t="s">
        <v>50</v>
      </c>
      <c r="F31" s="14" t="s">
        <v>51</v>
      </c>
      <c r="G31" s="14" t="s">
        <v>52</v>
      </c>
      <c r="H31" s="14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/>
      <c r="AB31" s="18"/>
      <c r="AC31" s="19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s="9" customFormat="1" ht="14.25" x14ac:dyDescent="0.2">
      <c r="A32" s="15"/>
      <c r="B32" s="38" t="s">
        <v>53</v>
      </c>
      <c r="C32" s="39"/>
      <c r="D32" s="16">
        <f>D30</f>
        <v>37293799.108176</v>
      </c>
      <c r="E32" s="16">
        <f>E30</f>
        <v>5853.7814399999997</v>
      </c>
      <c r="F32" s="17"/>
      <c r="G32" s="17">
        <f>G30</f>
        <v>79082.62</v>
      </c>
      <c r="H32" s="17">
        <f>H30</f>
        <v>37378735.509615995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1"/>
      <c r="AB32" s="18" t="s">
        <v>53</v>
      </c>
      <c r="AC32" s="19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 s="9" customFormat="1" ht="14.25" x14ac:dyDescent="0.2">
      <c r="A33" s="15"/>
      <c r="B33" s="40" t="s">
        <v>54</v>
      </c>
      <c r="C33" s="41"/>
      <c r="D33" s="16">
        <f>D32+D28</f>
        <v>223762794.64905599</v>
      </c>
      <c r="E33" s="16">
        <f>E32+E28</f>
        <v>35122.68864</v>
      </c>
      <c r="F33" s="17"/>
      <c r="G33" s="17">
        <f>G32+G28</f>
        <v>474495.72</v>
      </c>
      <c r="H33" s="17">
        <f>H32+H28</f>
        <v>224272413.05769596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1"/>
      <c r="AB33" s="18"/>
      <c r="AC33" s="19"/>
      <c r="AD33" s="19" t="s">
        <v>54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ht="26.25" customHeight="1" x14ac:dyDescent="0.2"/>
    <row r="35" spans="1:54" s="20" customFormat="1" x14ac:dyDescent="0.25">
      <c r="A35" s="34" t="s">
        <v>66</v>
      </c>
      <c r="B35" s="34"/>
      <c r="C35" s="34"/>
      <c r="D35" s="34"/>
      <c r="E35" s="30" t="s">
        <v>63</v>
      </c>
      <c r="F35" s="30"/>
      <c r="G35" s="30"/>
      <c r="H35" s="30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4" t="s">
        <v>55</v>
      </c>
      <c r="AP35" s="24" t="s">
        <v>0</v>
      </c>
      <c r="AQ35" s="24" t="s">
        <v>0</v>
      </c>
      <c r="AR35" s="24" t="s">
        <v>0</v>
      </c>
      <c r="AS35" s="24" t="s">
        <v>56</v>
      </c>
      <c r="AT35" s="24" t="s">
        <v>0</v>
      </c>
      <c r="AU35" s="24" t="s">
        <v>0</v>
      </c>
      <c r="AV35" s="24" t="s">
        <v>0</v>
      </c>
      <c r="AW35" s="23"/>
      <c r="AX35" s="23"/>
      <c r="AY35" s="23"/>
      <c r="AZ35" s="23"/>
      <c r="BA35" s="23"/>
      <c r="BB35" s="23"/>
    </row>
    <row r="36" spans="1:54" s="25" customFormat="1" ht="18.75" customHeight="1" x14ac:dyDescent="0.25">
      <c r="A36" s="26"/>
      <c r="B36" s="26"/>
      <c r="C36" s="29" t="s">
        <v>59</v>
      </c>
      <c r="D36" s="29"/>
      <c r="E36" s="29"/>
      <c r="F36" s="29"/>
      <c r="G36" s="29"/>
      <c r="H36" s="29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</row>
    <row r="37" spans="1:54" s="20" customFormat="1" ht="24.75" customHeight="1" x14ac:dyDescent="0.25">
      <c r="A37" s="21" t="s">
        <v>60</v>
      </c>
      <c r="B37" s="22"/>
      <c r="C37" s="30" t="s">
        <v>64</v>
      </c>
      <c r="D37" s="30"/>
      <c r="E37" s="30" t="s">
        <v>65</v>
      </c>
      <c r="F37" s="30"/>
      <c r="G37" s="30"/>
      <c r="H37" s="30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4" t="s">
        <v>57</v>
      </c>
      <c r="AX37" s="24" t="s">
        <v>0</v>
      </c>
      <c r="AY37" s="24" t="s">
        <v>58</v>
      </c>
      <c r="AZ37" s="24" t="s">
        <v>0</v>
      </c>
      <c r="BA37" s="24" t="s">
        <v>0</v>
      </c>
      <c r="BB37" s="24" t="s">
        <v>0</v>
      </c>
    </row>
    <row r="38" spans="1:54" s="25" customFormat="1" ht="18.75" customHeight="1" x14ac:dyDescent="0.25">
      <c r="A38" s="26"/>
      <c r="B38" s="26"/>
      <c r="C38" s="29" t="s">
        <v>59</v>
      </c>
      <c r="D38" s="29"/>
      <c r="E38" s="29"/>
      <c r="F38" s="29"/>
      <c r="G38" s="29"/>
      <c r="H38" s="29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</row>
  </sheetData>
  <mergeCells count="30">
    <mergeCell ref="B17:C17"/>
    <mergeCell ref="B18:C18"/>
    <mergeCell ref="A19:H19"/>
    <mergeCell ref="B22:C22"/>
    <mergeCell ref="B5:H5"/>
    <mergeCell ref="A7:A9"/>
    <mergeCell ref="B7:B9"/>
    <mergeCell ref="C7:C9"/>
    <mergeCell ref="D7:H7"/>
    <mergeCell ref="D8:D9"/>
    <mergeCell ref="E8:E9"/>
    <mergeCell ref="F8:F9"/>
    <mergeCell ref="G8:G9"/>
    <mergeCell ref="H8:H9"/>
    <mergeCell ref="C36:H36"/>
    <mergeCell ref="C37:D37"/>
    <mergeCell ref="E37:H37"/>
    <mergeCell ref="C38:H38"/>
    <mergeCell ref="A1:H1"/>
    <mergeCell ref="A2:H2"/>
    <mergeCell ref="A35:D35"/>
    <mergeCell ref="E35:H35"/>
    <mergeCell ref="A29:H29"/>
    <mergeCell ref="B32:C32"/>
    <mergeCell ref="B33:C33"/>
    <mergeCell ref="B23:C23"/>
    <mergeCell ref="A24:H24"/>
    <mergeCell ref="B27:C27"/>
    <mergeCell ref="B28:C28"/>
    <mergeCell ref="A11:H11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86" fitToHeight="0" orientation="landscape" r:id="rId1"/>
  <headerFooter>
    <oddHeader>&amp;LГРАНД-Смета, версия 2025.2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СМР - ССРСС по Методике 2020 РИ</vt:lpstr>
      <vt:lpstr>'СМР - ССРСС по Методике 2020 РИ'!Заголовки_для_печати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User_117</dc:creator>
  <cp:lastModifiedBy>User_8</cp:lastModifiedBy>
  <cp:lastPrinted>2023-03-24T07:34:28Z</cp:lastPrinted>
  <dcterms:created xsi:type="dcterms:W3CDTF">2020-09-30T08:50:27Z</dcterms:created>
  <dcterms:modified xsi:type="dcterms:W3CDTF">2025-04-10T05:45:09Z</dcterms:modified>
</cp:coreProperties>
</file>