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85"/>
  </bookViews>
  <sheets>
    <sheet name="НМЦД" sheetId="1" r:id="rId1"/>
  </sheets>
  <calcPr calcId="144525" calcOnSave="0" concurrentCalc="0"/>
</workbook>
</file>

<file path=xl/calcChain.xml><?xml version="1.0" encoding="utf-8"?>
<calcChain xmlns="http://schemas.openxmlformats.org/spreadsheetml/2006/main">
  <c r="K68" i="1" l="1"/>
  <c r="N68" i="1"/>
  <c r="O68" i="1"/>
  <c r="L68" i="1"/>
  <c r="M68" i="1"/>
  <c r="K67" i="1"/>
  <c r="N67" i="1"/>
  <c r="O67" i="1"/>
  <c r="L67" i="1"/>
  <c r="M67" i="1"/>
  <c r="K66" i="1"/>
  <c r="N66" i="1"/>
  <c r="O66" i="1"/>
  <c r="L66" i="1"/>
  <c r="M66" i="1"/>
  <c r="K71" i="1"/>
  <c r="N71" i="1"/>
  <c r="O71" i="1"/>
  <c r="L71" i="1"/>
  <c r="M71" i="1"/>
  <c r="K70" i="1"/>
  <c r="N70" i="1"/>
  <c r="O70" i="1"/>
  <c r="L70" i="1"/>
  <c r="M70" i="1"/>
  <c r="K69" i="1"/>
  <c r="N69" i="1"/>
  <c r="O69" i="1"/>
  <c r="L69" i="1"/>
  <c r="M69" i="1"/>
  <c r="K65" i="1"/>
  <c r="N65" i="1"/>
  <c r="O65" i="1"/>
  <c r="L65" i="1"/>
  <c r="M65" i="1"/>
  <c r="K64" i="1"/>
  <c r="N64" i="1"/>
  <c r="O64" i="1"/>
  <c r="L64" i="1"/>
  <c r="M64" i="1"/>
  <c r="K57" i="1"/>
  <c r="N57" i="1"/>
  <c r="O57" i="1"/>
  <c r="L57" i="1"/>
  <c r="M57" i="1"/>
  <c r="K56" i="1"/>
  <c r="N56" i="1"/>
  <c r="O56" i="1"/>
  <c r="L56" i="1"/>
  <c r="M56" i="1"/>
  <c r="K55" i="1"/>
  <c r="N55" i="1"/>
  <c r="O55" i="1"/>
  <c r="L55" i="1"/>
  <c r="M55" i="1"/>
  <c r="K54" i="1"/>
  <c r="N54" i="1"/>
  <c r="O54" i="1"/>
  <c r="L54" i="1"/>
  <c r="M54" i="1"/>
  <c r="K53" i="1"/>
  <c r="N53" i="1"/>
  <c r="O53" i="1"/>
  <c r="L53" i="1"/>
  <c r="M53" i="1"/>
  <c r="K52" i="1"/>
  <c r="N52" i="1"/>
  <c r="O52" i="1"/>
  <c r="L52" i="1"/>
  <c r="M52" i="1"/>
  <c r="K51" i="1"/>
  <c r="N51" i="1"/>
  <c r="O51" i="1"/>
  <c r="L51" i="1"/>
  <c r="M51" i="1"/>
  <c r="K50" i="1"/>
  <c r="N50" i="1"/>
  <c r="O50" i="1"/>
  <c r="L50" i="1"/>
  <c r="M50" i="1"/>
  <c r="K49" i="1"/>
  <c r="N49" i="1"/>
  <c r="O49" i="1"/>
  <c r="L49" i="1"/>
  <c r="M49" i="1"/>
  <c r="K48" i="1"/>
  <c r="N48" i="1"/>
  <c r="O48" i="1"/>
  <c r="L48" i="1"/>
  <c r="M48" i="1"/>
  <c r="K47" i="1"/>
  <c r="N47" i="1"/>
  <c r="O47" i="1"/>
  <c r="L47" i="1"/>
  <c r="M47" i="1"/>
  <c r="K46" i="1"/>
  <c r="N46" i="1"/>
  <c r="O46" i="1"/>
  <c r="L46" i="1"/>
  <c r="M46" i="1"/>
  <c r="K39" i="1"/>
  <c r="N39" i="1"/>
  <c r="O39" i="1"/>
  <c r="L39" i="1"/>
  <c r="M39" i="1"/>
  <c r="K38" i="1"/>
  <c r="N38" i="1"/>
  <c r="O38" i="1"/>
  <c r="L38" i="1"/>
  <c r="M38" i="1"/>
  <c r="K37" i="1"/>
  <c r="N37" i="1"/>
  <c r="O37" i="1"/>
  <c r="L37" i="1"/>
  <c r="M37" i="1"/>
  <c r="K36" i="1"/>
  <c r="N36" i="1"/>
  <c r="O36" i="1"/>
  <c r="L36" i="1"/>
  <c r="M36" i="1"/>
  <c r="K35" i="1"/>
  <c r="N35" i="1"/>
  <c r="O35" i="1"/>
  <c r="L35" i="1"/>
  <c r="M35" i="1"/>
  <c r="K34" i="1"/>
  <c r="N34" i="1"/>
  <c r="O34" i="1"/>
  <c r="L34" i="1"/>
  <c r="M34" i="1"/>
  <c r="K33" i="1"/>
  <c r="N33" i="1"/>
  <c r="O33" i="1"/>
  <c r="L33" i="1"/>
  <c r="M33" i="1"/>
  <c r="K32" i="1"/>
  <c r="N32" i="1"/>
  <c r="O32" i="1"/>
  <c r="L32" i="1"/>
  <c r="M32" i="1"/>
  <c r="K31" i="1"/>
  <c r="N31" i="1"/>
  <c r="O31" i="1"/>
  <c r="L31" i="1"/>
  <c r="M31" i="1"/>
  <c r="K30" i="1"/>
  <c r="N30" i="1"/>
  <c r="O30" i="1"/>
  <c r="L30" i="1"/>
  <c r="M30" i="1"/>
  <c r="K29" i="1"/>
  <c r="N29" i="1"/>
  <c r="O29" i="1"/>
  <c r="L29" i="1"/>
  <c r="M29" i="1"/>
  <c r="K75" i="1"/>
  <c r="N75" i="1"/>
  <c r="O75" i="1"/>
  <c r="L75" i="1"/>
  <c r="M75" i="1"/>
  <c r="K74" i="1"/>
  <c r="N74" i="1"/>
  <c r="O74" i="1"/>
  <c r="L74" i="1"/>
  <c r="M74" i="1"/>
  <c r="K73" i="1"/>
  <c r="N73" i="1"/>
  <c r="O73" i="1"/>
  <c r="L73" i="1"/>
  <c r="M73" i="1"/>
  <c r="K72" i="1"/>
  <c r="N72" i="1"/>
  <c r="O72" i="1"/>
  <c r="L72" i="1"/>
  <c r="M72" i="1"/>
  <c r="K63" i="1"/>
  <c r="N63" i="1"/>
  <c r="O63" i="1"/>
  <c r="L63" i="1"/>
  <c r="M63" i="1"/>
  <c r="K62" i="1"/>
  <c r="N62" i="1"/>
  <c r="O62" i="1"/>
  <c r="L62" i="1"/>
  <c r="M62" i="1"/>
  <c r="K61" i="1"/>
  <c r="N61" i="1"/>
  <c r="O61" i="1"/>
  <c r="L61" i="1"/>
  <c r="M61" i="1"/>
  <c r="K60" i="1"/>
  <c r="N60" i="1"/>
  <c r="O60" i="1"/>
  <c r="L60" i="1"/>
  <c r="M60" i="1"/>
  <c r="K59" i="1"/>
  <c r="N59" i="1"/>
  <c r="O59" i="1"/>
  <c r="L59" i="1"/>
  <c r="M59" i="1"/>
  <c r="K58" i="1"/>
  <c r="N58" i="1"/>
  <c r="O58" i="1"/>
  <c r="L58" i="1"/>
  <c r="M58" i="1"/>
  <c r="K45" i="1"/>
  <c r="N45" i="1"/>
  <c r="O45" i="1"/>
  <c r="L45" i="1"/>
  <c r="M45" i="1"/>
  <c r="K44" i="1"/>
  <c r="N44" i="1"/>
  <c r="O44" i="1"/>
  <c r="L44" i="1"/>
  <c r="M44" i="1"/>
  <c r="K43" i="1"/>
  <c r="N43" i="1"/>
  <c r="O43" i="1"/>
  <c r="L43" i="1"/>
  <c r="M43" i="1"/>
  <c r="K42" i="1"/>
  <c r="N42" i="1"/>
  <c r="O42" i="1"/>
  <c r="L42" i="1"/>
  <c r="M42" i="1"/>
  <c r="K41" i="1"/>
  <c r="N41" i="1"/>
  <c r="O41" i="1"/>
  <c r="L41" i="1"/>
  <c r="M41" i="1"/>
  <c r="K40" i="1"/>
  <c r="N40" i="1"/>
  <c r="O40" i="1"/>
  <c r="L40" i="1"/>
  <c r="M40" i="1"/>
  <c r="K28" i="1"/>
  <c r="N28" i="1"/>
  <c r="O28" i="1"/>
  <c r="L28" i="1"/>
  <c r="M28" i="1"/>
  <c r="K27" i="1"/>
  <c r="N27" i="1"/>
  <c r="O27" i="1"/>
  <c r="L27" i="1"/>
  <c r="M27" i="1"/>
  <c r="K26" i="1"/>
  <c r="N26" i="1"/>
  <c r="O26" i="1"/>
  <c r="L26" i="1"/>
  <c r="M26" i="1"/>
  <c r="K25" i="1"/>
  <c r="N25" i="1"/>
  <c r="O25" i="1"/>
  <c r="L25" i="1"/>
  <c r="M25" i="1"/>
  <c r="K24" i="1"/>
  <c r="N24" i="1"/>
  <c r="O24" i="1"/>
  <c r="L24" i="1"/>
  <c r="M24" i="1"/>
  <c r="K23" i="1"/>
  <c r="N23" i="1"/>
  <c r="O23" i="1"/>
  <c r="L23" i="1"/>
  <c r="M23" i="1"/>
  <c r="K22" i="1"/>
  <c r="N22" i="1"/>
  <c r="O22" i="1"/>
  <c r="L22" i="1"/>
  <c r="M22" i="1"/>
  <c r="K21" i="1"/>
  <c r="N21" i="1"/>
  <c r="O21" i="1"/>
  <c r="L21" i="1"/>
  <c r="M21" i="1"/>
  <c r="K20" i="1"/>
  <c r="N20" i="1"/>
  <c r="O20" i="1"/>
  <c r="L20" i="1"/>
  <c r="M20" i="1"/>
  <c r="K19" i="1"/>
  <c r="N19" i="1"/>
  <c r="O19" i="1"/>
  <c r="L19" i="1"/>
  <c r="M19" i="1"/>
  <c r="K18" i="1"/>
  <c r="N18" i="1"/>
  <c r="O18" i="1"/>
  <c r="L18" i="1"/>
  <c r="M18" i="1"/>
  <c r="K17" i="1"/>
  <c r="N17" i="1"/>
  <c r="O17" i="1"/>
  <c r="L17" i="1"/>
  <c r="M17" i="1"/>
  <c r="K16" i="1"/>
  <c r="N16" i="1"/>
  <c r="O16" i="1"/>
  <c r="L16" i="1"/>
  <c r="M16" i="1"/>
  <c r="K15" i="1"/>
  <c r="N15" i="1"/>
  <c r="O15" i="1"/>
  <c r="L15" i="1"/>
  <c r="M15" i="1"/>
  <c r="K14" i="1"/>
  <c r="N14" i="1"/>
  <c r="O14" i="1"/>
  <c r="L14" i="1"/>
  <c r="M14" i="1"/>
  <c r="K13" i="1"/>
  <c r="N13" i="1"/>
  <c r="O13" i="1"/>
  <c r="L13" i="1"/>
  <c r="M13" i="1"/>
  <c r="K10" i="1"/>
  <c r="N10" i="1"/>
  <c r="O10" i="1"/>
  <c r="K11" i="1"/>
  <c r="L11" i="1"/>
  <c r="M11" i="1"/>
  <c r="L10" i="1"/>
  <c r="M10" i="1"/>
  <c r="N11" i="1"/>
  <c r="O11" i="1"/>
  <c r="K5" i="1"/>
  <c r="N5" i="1"/>
  <c r="O5" i="1"/>
  <c r="K6" i="1"/>
  <c r="N6" i="1"/>
  <c r="O6" i="1"/>
  <c r="K7" i="1"/>
  <c r="N7" i="1"/>
  <c r="O7" i="1"/>
  <c r="K8" i="1"/>
  <c r="L8" i="1"/>
  <c r="M8" i="1"/>
  <c r="K9" i="1"/>
  <c r="N9" i="1"/>
  <c r="O9" i="1"/>
  <c r="K12" i="1"/>
  <c r="N12" i="1"/>
  <c r="O12" i="1"/>
  <c r="K76" i="1"/>
  <c r="L76" i="1"/>
  <c r="M76" i="1"/>
  <c r="K77" i="1"/>
  <c r="N77" i="1"/>
  <c r="O77" i="1"/>
  <c r="N8" i="1"/>
  <c r="O8" i="1"/>
  <c r="L7" i="1"/>
  <c r="M7" i="1"/>
  <c r="L6" i="1"/>
  <c r="M6" i="1"/>
  <c r="N76" i="1"/>
  <c r="O76" i="1"/>
  <c r="L9" i="1"/>
  <c r="M9" i="1"/>
  <c r="L12" i="1"/>
  <c r="M12" i="1"/>
  <c r="L77" i="1"/>
  <c r="M77" i="1"/>
  <c r="L5" i="1"/>
  <c r="M5" i="1"/>
  <c r="O78" i="1"/>
  <c r="K80" i="1"/>
</calcChain>
</file>

<file path=xl/sharedStrings.xml><?xml version="1.0" encoding="utf-8"?>
<sst xmlns="http://schemas.openxmlformats.org/spreadsheetml/2006/main" count="241" uniqueCount="36">
  <si>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</si>
  <si>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</si>
  <si>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</si>
  <si>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</si>
  <si>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</si>
  <si>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</si>
  <si>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</si>
  <si>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</si>
  <si>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</si>
  <si>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</si>
  <si>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</si>
  <si>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</si>
  <si>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</si>
  <si>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</si>
  <si>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</si>
  <si>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  <family val="1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</si>
  <si>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</si>
  <si>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</si>
  <si>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</si>
  <si>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</si>
  <si>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ТЗ</t>
  </si>
  <si>
    <t>шт</t>
  </si>
  <si>
    <t>Приложение № 2 к Извещению</t>
  </si>
  <si>
    <t xml:space="preserve">Обоснование начальной (максимальной) цены Договора на поставку продуктов питания (молочная продукция, яйцо)
</t>
  </si>
  <si>
    <t>Тумба</t>
  </si>
  <si>
    <t>Шкаф для хранения документов</t>
  </si>
  <si>
    <t>Стул ученический</t>
  </si>
  <si>
    <t>Стол компьютерный</t>
  </si>
  <si>
    <t>Стол учительский</t>
  </si>
  <si>
    <t>Стул</t>
  </si>
  <si>
    <t>Стол ученический</t>
  </si>
  <si>
    <t>Компьютерный стол</t>
  </si>
  <si>
    <t>Шкаф раздевалка</t>
  </si>
  <si>
    <t>Стол</t>
  </si>
  <si>
    <t>Стол для преподавателя</t>
  </si>
  <si>
    <t>Шкафы раздевалки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</si>
</sst>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0"/>
  </numFmts>
  <fonts count="18" x14ac:knownFonts="1"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 applyAlignment="1"/>
    <xf numFmtId="0" fontId="2" fillId="0" borderId="0" xfId="0" applyFont="1" applyAlignment="1"/>
    <xf numFmtId="0" fontId="11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2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17" fillId="0" borderId="7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3" fontId="15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topLeftCell="C72" zoomScaleNormal="100" workbookViewId="0">
      <selection activeCell="O78" sqref="O78"/>
    </sheetView>
  </sheetViews>
  <sheetFormatPr defaultColWidth="9.140625" defaultRowHeight="12.75" x14ac:dyDescent="0.2"/>
  <cols>
    <col min="1" max="1" width="3.140625" style="1" bestFit="1" customWidth="1"/>
    <col min="2" max="2" width="31.42578125" style="1" customWidth="1"/>
    <col min="3" max="3" width="20.5703125" style="1" bestFit="1" customWidth="1"/>
    <col min="4" max="4" width="7.85546875" style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7.42578125" style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31"/>
      <c r="L1" s="31"/>
      <c r="M1" s="41" t="s">
        <v>22</v>
      </c>
      <c r="N1" s="42"/>
      <c r="O1" s="42"/>
    </row>
    <row r="2" spans="1:15" ht="39.75" customHeight="1" x14ac:dyDescent="0.2">
      <c r="A2" s="45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51" customHeight="1" x14ac:dyDescent="0.2">
      <c r="A3" s="47" t="s">
        <v>0</v>
      </c>
      <c r="B3" s="47" t="s">
        <v>1</v>
      </c>
      <c r="C3" s="47" t="s">
        <v>2</v>
      </c>
      <c r="D3" s="47" t="s">
        <v>3</v>
      </c>
      <c r="E3" s="47" t="s">
        <v>4</v>
      </c>
      <c r="F3" s="47" t="s">
        <v>5</v>
      </c>
      <c r="G3" s="47"/>
      <c r="H3" s="47"/>
      <c r="I3" s="2"/>
      <c r="J3" s="2"/>
      <c r="K3" s="49" t="s">
        <v>6</v>
      </c>
      <c r="L3" s="49"/>
      <c r="M3" s="49"/>
      <c r="N3" s="50" t="s">
        <v>7</v>
      </c>
      <c r="O3" s="50"/>
    </row>
    <row r="4" spans="1:15" ht="144" customHeight="1" x14ac:dyDescent="0.2">
      <c r="A4" s="47"/>
      <c r="B4" s="48"/>
      <c r="C4" s="47"/>
      <c r="D4" s="48"/>
      <c r="E4" s="48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31.5" x14ac:dyDescent="0.25">
      <c r="A5" s="32">
        <v>1</v>
      </c>
      <c r="B5" s="28" t="s">
        <v>24</v>
      </c>
      <c r="C5" s="26" t="s">
        <v>20</v>
      </c>
      <c r="D5" s="25" t="s">
        <v>21</v>
      </c>
      <c r="E5" s="40">
        <v>1</v>
      </c>
      <c r="F5" s="29">
        <v>6911</v>
      </c>
      <c r="G5" s="7">
        <v>6220</v>
      </c>
      <c r="H5" s="7">
        <v>7602</v>
      </c>
      <c r="I5" s="7"/>
      <c r="J5" s="7"/>
      <c r="K5" s="7">
        <f t="shared" ref="K5:K12" si="0">AVERAGE(F5:H5)</f>
        <v>6911</v>
      </c>
      <c r="L5" s="9">
        <f t="shared" ref="L5:L12" si="1">SQRT(((SUM((POWER(H5-K5,2)),(POWER(G5-K5,2)),(POWER(F5-K5,2)))/(COLUMNS(F5:H5)-1))))</f>
        <v>691</v>
      </c>
      <c r="M5" s="9">
        <f t="shared" ref="M5:M12" si="2">L5/K5*100</f>
        <v>9.9985530313992186</v>
      </c>
      <c r="N5" s="10">
        <f>ROUND(K5,2)</f>
        <v>6911</v>
      </c>
      <c r="O5" s="10">
        <f t="shared" ref="O5:O12" si="3">N5*E5</f>
        <v>6911</v>
      </c>
    </row>
    <row r="6" spans="1:15" s="4" customFormat="1" ht="31.5" x14ac:dyDescent="0.25">
      <c r="A6" s="21">
        <v>2</v>
      </c>
      <c r="B6" s="28" t="s">
        <v>25</v>
      </c>
      <c r="C6" s="26" t="s">
        <v>20</v>
      </c>
      <c r="D6" s="25" t="s">
        <v>21</v>
      </c>
      <c r="E6" s="28">
        <v>1</v>
      </c>
      <c r="F6" s="30">
        <v>15345</v>
      </c>
      <c r="G6" s="7">
        <v>13811</v>
      </c>
      <c r="H6" s="7">
        <v>16880</v>
      </c>
      <c r="I6" s="7"/>
      <c r="J6" s="7"/>
      <c r="K6" s="7">
        <f t="shared" si="0"/>
        <v>15345.333333333334</v>
      </c>
      <c r="L6" s="9">
        <f t="shared" si="1"/>
        <v>1534.5000271532529</v>
      </c>
      <c r="M6" s="9">
        <f t="shared" si="2"/>
        <v>9.9997829556428837</v>
      </c>
      <c r="N6" s="10">
        <f t="shared" ref="N6:N12" si="4">ROUND(K6,2)</f>
        <v>15345.33</v>
      </c>
      <c r="O6" s="10">
        <f t="shared" si="3"/>
        <v>15345.33</v>
      </c>
    </row>
    <row r="7" spans="1:15" s="4" customFormat="1" ht="31.5" x14ac:dyDescent="0.25">
      <c r="A7" s="21">
        <v>3</v>
      </c>
      <c r="B7" s="28" t="s">
        <v>26</v>
      </c>
      <c r="C7" s="26" t="s">
        <v>20</v>
      </c>
      <c r="D7" s="25" t="s">
        <v>21</v>
      </c>
      <c r="E7" s="28">
        <v>26</v>
      </c>
      <c r="F7" s="29">
        <v>6863</v>
      </c>
      <c r="G7" s="7">
        <v>6177</v>
      </c>
      <c r="H7" s="7">
        <v>7549</v>
      </c>
      <c r="I7" s="7"/>
      <c r="J7" s="7"/>
      <c r="K7" s="7">
        <f t="shared" si="0"/>
        <v>6863</v>
      </c>
      <c r="L7" s="9">
        <f t="shared" si="1"/>
        <v>686</v>
      </c>
      <c r="M7" s="9">
        <f t="shared" si="2"/>
        <v>9.9956287337898875</v>
      </c>
      <c r="N7" s="10">
        <f t="shared" si="4"/>
        <v>6863</v>
      </c>
      <c r="O7" s="10">
        <f t="shared" si="3"/>
        <v>178438</v>
      </c>
    </row>
    <row r="8" spans="1:15" s="4" customFormat="1" ht="56.25" customHeight="1" x14ac:dyDescent="0.25">
      <c r="A8" s="21">
        <v>4</v>
      </c>
      <c r="B8" s="28" t="s">
        <v>27</v>
      </c>
      <c r="C8" s="26" t="s">
        <v>20</v>
      </c>
      <c r="D8" s="25" t="s">
        <v>21</v>
      </c>
      <c r="E8" s="28">
        <v>13</v>
      </c>
      <c r="F8" s="29">
        <v>14800</v>
      </c>
      <c r="G8" s="7">
        <v>13320</v>
      </c>
      <c r="H8" s="7">
        <v>16280</v>
      </c>
      <c r="I8" s="7"/>
      <c r="J8" s="7"/>
      <c r="K8" s="7">
        <f t="shared" si="0"/>
        <v>14800</v>
      </c>
      <c r="L8" s="9">
        <f t="shared" si="1"/>
        <v>1480</v>
      </c>
      <c r="M8" s="9">
        <f t="shared" si="2"/>
        <v>10</v>
      </c>
      <c r="N8" s="10">
        <f t="shared" si="4"/>
        <v>14800</v>
      </c>
      <c r="O8" s="10">
        <f t="shared" si="3"/>
        <v>192400</v>
      </c>
    </row>
    <row r="9" spans="1:15" s="4" customFormat="1" ht="52.5" customHeight="1" x14ac:dyDescent="0.25">
      <c r="A9" s="21">
        <v>5</v>
      </c>
      <c r="B9" s="28" t="s">
        <v>28</v>
      </c>
      <c r="C9" s="26" t="s">
        <v>20</v>
      </c>
      <c r="D9" s="25" t="s">
        <v>21</v>
      </c>
      <c r="E9" s="28">
        <v>1</v>
      </c>
      <c r="F9" s="29">
        <v>12500</v>
      </c>
      <c r="G9" s="7">
        <v>11250</v>
      </c>
      <c r="H9" s="7">
        <v>13750</v>
      </c>
      <c r="I9" s="7"/>
      <c r="J9" s="7"/>
      <c r="K9" s="7">
        <f t="shared" si="0"/>
        <v>12500</v>
      </c>
      <c r="L9" s="9">
        <f t="shared" si="1"/>
        <v>1250</v>
      </c>
      <c r="M9" s="9">
        <f t="shared" si="2"/>
        <v>10</v>
      </c>
      <c r="N9" s="10">
        <f t="shared" si="4"/>
        <v>12500</v>
      </c>
      <c r="O9" s="10">
        <f t="shared" si="3"/>
        <v>12500</v>
      </c>
    </row>
    <row r="10" spans="1:15" s="4" customFormat="1" ht="52.5" customHeight="1" x14ac:dyDescent="0.25">
      <c r="A10" s="21">
        <v>6</v>
      </c>
      <c r="B10" s="28" t="s">
        <v>29</v>
      </c>
      <c r="C10" s="26" t="s">
        <v>20</v>
      </c>
      <c r="D10" s="25" t="s">
        <v>21</v>
      </c>
      <c r="E10" s="28">
        <v>1</v>
      </c>
      <c r="F10" s="29">
        <v>11273</v>
      </c>
      <c r="G10" s="7">
        <v>10146</v>
      </c>
      <c r="H10" s="7">
        <v>12400</v>
      </c>
      <c r="I10" s="7"/>
      <c r="J10" s="7"/>
      <c r="K10" s="7">
        <f t="shared" ref="K10" si="5">AVERAGE(F10:H10)</f>
        <v>11273</v>
      </c>
      <c r="L10" s="9">
        <f t="shared" ref="L10" si="6">SQRT(((SUM((POWER(H10-K10,2)),(POWER(G10-K10,2)),(POWER(F10-K10,2)))/(COLUMNS(F10:H10)-1))))</f>
        <v>1127</v>
      </c>
      <c r="M10" s="9">
        <f t="shared" ref="M10" si="7">L10/K10*100</f>
        <v>9.9973387740619177</v>
      </c>
      <c r="N10" s="10">
        <f t="shared" ref="N10" si="8">ROUND(K10,2)</f>
        <v>11273</v>
      </c>
      <c r="O10" s="10">
        <f t="shared" ref="O10" si="9">N10*E10</f>
        <v>11273</v>
      </c>
    </row>
    <row r="11" spans="1:15" s="4" customFormat="1" ht="52.5" customHeight="1" x14ac:dyDescent="0.25">
      <c r="A11" s="21">
        <v>7</v>
      </c>
      <c r="B11" s="28" t="s">
        <v>25</v>
      </c>
      <c r="C11" s="26" t="s">
        <v>20</v>
      </c>
      <c r="D11" s="25" t="s">
        <v>21</v>
      </c>
      <c r="E11" s="28">
        <v>2</v>
      </c>
      <c r="F11" s="29">
        <v>15345</v>
      </c>
      <c r="G11" s="7">
        <v>13811</v>
      </c>
      <c r="H11" s="7">
        <v>16880</v>
      </c>
      <c r="I11" s="7"/>
      <c r="J11" s="7"/>
      <c r="K11" s="7">
        <f t="shared" ref="K11" si="10">AVERAGE(F11:H11)</f>
        <v>15345.333333333334</v>
      </c>
      <c r="L11" s="9">
        <f t="shared" ref="L11" si="11">SQRT(((SUM((POWER(H11-K11,2)),(POWER(G11-K11,2)),(POWER(F11-K11,2)))/(COLUMNS(F11:H11)-1))))</f>
        <v>1534.5000271532529</v>
      </c>
      <c r="M11" s="9">
        <f t="shared" ref="M11" si="12">L11/K11*100</f>
        <v>9.9997829556428837</v>
      </c>
      <c r="N11" s="10">
        <f t="shared" ref="N11" si="13">ROUND(K11,2)</f>
        <v>15345.33</v>
      </c>
      <c r="O11" s="10">
        <f t="shared" ref="O11" si="14">N11*E11</f>
        <v>30690.66</v>
      </c>
    </row>
    <row r="12" spans="1:15" s="39" customFormat="1" ht="40.5" customHeight="1" x14ac:dyDescent="0.25">
      <c r="A12" s="33">
        <v>8</v>
      </c>
      <c r="B12" s="28" t="s">
        <v>24</v>
      </c>
      <c r="C12" s="34" t="s">
        <v>20</v>
      </c>
      <c r="D12" s="25" t="s">
        <v>21</v>
      </c>
      <c r="E12" s="28">
        <v>1</v>
      </c>
      <c r="F12" s="35">
        <v>6911</v>
      </c>
      <c r="G12" s="36">
        <v>6220</v>
      </c>
      <c r="H12" s="36">
        <v>7602</v>
      </c>
      <c r="I12" s="36"/>
      <c r="J12" s="36"/>
      <c r="K12" s="36">
        <f t="shared" si="0"/>
        <v>6911</v>
      </c>
      <c r="L12" s="37">
        <f t="shared" si="1"/>
        <v>691</v>
      </c>
      <c r="M12" s="37">
        <f t="shared" si="2"/>
        <v>9.9985530313992186</v>
      </c>
      <c r="N12" s="38">
        <f t="shared" si="4"/>
        <v>6911</v>
      </c>
      <c r="O12" s="38">
        <f t="shared" si="3"/>
        <v>6911</v>
      </c>
    </row>
    <row r="13" spans="1:15" s="4" customFormat="1" ht="31.5" x14ac:dyDescent="0.25">
      <c r="A13" s="32">
        <v>9</v>
      </c>
      <c r="B13" s="28" t="s">
        <v>27</v>
      </c>
      <c r="C13" s="26" t="s">
        <v>20</v>
      </c>
      <c r="D13" s="25" t="s">
        <v>21</v>
      </c>
      <c r="E13" s="40">
        <v>15</v>
      </c>
      <c r="F13" s="29">
        <v>6236</v>
      </c>
      <c r="G13" s="7">
        <v>5612</v>
      </c>
      <c r="H13" s="7">
        <v>6860</v>
      </c>
      <c r="I13" s="7"/>
      <c r="J13" s="7"/>
      <c r="K13" s="7">
        <f t="shared" ref="K13:K20" si="15">AVERAGE(F13:H13)</f>
        <v>6236</v>
      </c>
      <c r="L13" s="9">
        <f t="shared" ref="L13:L20" si="16">SQRT(((SUM((POWER(H13-K13,2)),(POWER(G13-K13,2)),(POWER(F13-K13,2)))/(COLUMNS(F13:H13)-1))))</f>
        <v>624</v>
      </c>
      <c r="M13" s="9">
        <f t="shared" ref="M13:M20" si="17">L13/K13*100</f>
        <v>10.006414368184734</v>
      </c>
      <c r="N13" s="10">
        <f>ROUND(K13,2)</f>
        <v>6236</v>
      </c>
      <c r="O13" s="10">
        <f t="shared" ref="O13:O20" si="18">N13*E13</f>
        <v>93540</v>
      </c>
    </row>
    <row r="14" spans="1:15" s="4" customFormat="1" ht="31.5" x14ac:dyDescent="0.25">
      <c r="A14" s="21">
        <v>10</v>
      </c>
      <c r="B14" s="28" t="s">
        <v>26</v>
      </c>
      <c r="C14" s="26" t="s">
        <v>20</v>
      </c>
      <c r="D14" s="25" t="s">
        <v>21</v>
      </c>
      <c r="E14" s="28">
        <v>30</v>
      </c>
      <c r="F14" s="30">
        <v>6863</v>
      </c>
      <c r="G14" s="7">
        <v>6177</v>
      </c>
      <c r="H14" s="7">
        <v>7549</v>
      </c>
      <c r="I14" s="7"/>
      <c r="J14" s="7"/>
      <c r="K14" s="7">
        <f t="shared" si="15"/>
        <v>6863</v>
      </c>
      <c r="L14" s="9">
        <f t="shared" si="16"/>
        <v>686</v>
      </c>
      <c r="M14" s="9">
        <f t="shared" si="17"/>
        <v>9.9956287337898875</v>
      </c>
      <c r="N14" s="10">
        <f t="shared" ref="N14:N20" si="19">ROUND(K14,2)</f>
        <v>6863</v>
      </c>
      <c r="O14" s="10">
        <f t="shared" si="18"/>
        <v>205890</v>
      </c>
    </row>
    <row r="15" spans="1:15" s="4" customFormat="1" ht="31.5" x14ac:dyDescent="0.25">
      <c r="A15" s="21">
        <v>11</v>
      </c>
      <c r="B15" s="28" t="s">
        <v>28</v>
      </c>
      <c r="C15" s="26" t="s">
        <v>20</v>
      </c>
      <c r="D15" s="25" t="s">
        <v>21</v>
      </c>
      <c r="E15" s="28">
        <v>1</v>
      </c>
      <c r="F15" s="29">
        <v>12500</v>
      </c>
      <c r="G15" s="7">
        <v>11250</v>
      </c>
      <c r="H15" s="7">
        <v>13750</v>
      </c>
      <c r="I15" s="7"/>
      <c r="J15" s="7"/>
      <c r="K15" s="7">
        <f t="shared" si="15"/>
        <v>12500</v>
      </c>
      <c r="L15" s="9">
        <f t="shared" si="16"/>
        <v>1250</v>
      </c>
      <c r="M15" s="9">
        <f t="shared" si="17"/>
        <v>10</v>
      </c>
      <c r="N15" s="10">
        <f t="shared" si="19"/>
        <v>12500</v>
      </c>
      <c r="O15" s="10">
        <f t="shared" si="18"/>
        <v>12500</v>
      </c>
    </row>
    <row r="16" spans="1:15" s="4" customFormat="1" ht="56.25" customHeight="1" x14ac:dyDescent="0.25">
      <c r="A16" s="21">
        <v>12</v>
      </c>
      <c r="B16" s="28" t="s">
        <v>29</v>
      </c>
      <c r="C16" s="26" t="s">
        <v>20</v>
      </c>
      <c r="D16" s="25" t="s">
        <v>21</v>
      </c>
      <c r="E16" s="28">
        <v>1</v>
      </c>
      <c r="F16" s="29">
        <v>11273</v>
      </c>
      <c r="G16" s="7">
        <v>10146</v>
      </c>
      <c r="H16" s="7">
        <v>12400</v>
      </c>
      <c r="I16" s="7"/>
      <c r="J16" s="7"/>
      <c r="K16" s="7">
        <f t="shared" si="15"/>
        <v>11273</v>
      </c>
      <c r="L16" s="9">
        <f t="shared" si="16"/>
        <v>1127</v>
      </c>
      <c r="M16" s="9">
        <f t="shared" si="17"/>
        <v>9.9973387740619177</v>
      </c>
      <c r="N16" s="10">
        <f t="shared" si="19"/>
        <v>11273</v>
      </c>
      <c r="O16" s="10">
        <f t="shared" si="18"/>
        <v>11273</v>
      </c>
    </row>
    <row r="17" spans="1:15" s="4" customFormat="1" ht="52.5" customHeight="1" x14ac:dyDescent="0.25">
      <c r="A17" s="21">
        <v>13</v>
      </c>
      <c r="B17" s="28" t="s">
        <v>24</v>
      </c>
      <c r="C17" s="26" t="s">
        <v>20</v>
      </c>
      <c r="D17" s="25" t="s">
        <v>21</v>
      </c>
      <c r="E17" s="28">
        <v>1</v>
      </c>
      <c r="F17" s="29">
        <v>6911</v>
      </c>
      <c r="G17" s="7">
        <v>6220</v>
      </c>
      <c r="H17" s="7">
        <v>7602</v>
      </c>
      <c r="I17" s="7"/>
      <c r="J17" s="7"/>
      <c r="K17" s="7">
        <f t="shared" si="15"/>
        <v>6911</v>
      </c>
      <c r="L17" s="9">
        <f t="shared" si="16"/>
        <v>691</v>
      </c>
      <c r="M17" s="9">
        <f t="shared" si="17"/>
        <v>9.9985530313992186</v>
      </c>
      <c r="N17" s="10">
        <f t="shared" si="19"/>
        <v>6911</v>
      </c>
      <c r="O17" s="10">
        <f t="shared" si="18"/>
        <v>6911</v>
      </c>
    </row>
    <row r="18" spans="1:15" s="4" customFormat="1" ht="52.5" customHeight="1" x14ac:dyDescent="0.25">
      <c r="A18" s="21">
        <v>14</v>
      </c>
      <c r="B18" s="28" t="s">
        <v>25</v>
      </c>
      <c r="C18" s="26" t="s">
        <v>20</v>
      </c>
      <c r="D18" s="25" t="s">
        <v>21</v>
      </c>
      <c r="E18" s="28">
        <v>2</v>
      </c>
      <c r="F18" s="29">
        <v>15345</v>
      </c>
      <c r="G18" s="7">
        <v>13811</v>
      </c>
      <c r="H18" s="7">
        <v>16880</v>
      </c>
      <c r="I18" s="7"/>
      <c r="J18" s="7"/>
      <c r="K18" s="7">
        <f t="shared" si="15"/>
        <v>15345.333333333334</v>
      </c>
      <c r="L18" s="9">
        <f t="shared" si="16"/>
        <v>1534.5000271532529</v>
      </c>
      <c r="M18" s="9">
        <f t="shared" si="17"/>
        <v>9.9997829556428837</v>
      </c>
      <c r="N18" s="10">
        <f t="shared" si="19"/>
        <v>15345.33</v>
      </c>
      <c r="O18" s="10">
        <f t="shared" si="18"/>
        <v>30690.66</v>
      </c>
    </row>
    <row r="19" spans="1:15" s="4" customFormat="1" ht="52.5" customHeight="1" x14ac:dyDescent="0.25">
      <c r="A19" s="21">
        <v>15</v>
      </c>
      <c r="B19" s="28" t="s">
        <v>27</v>
      </c>
      <c r="C19" s="26" t="s">
        <v>20</v>
      </c>
      <c r="D19" s="25" t="s">
        <v>21</v>
      </c>
      <c r="E19" s="28">
        <v>1</v>
      </c>
      <c r="F19" s="29">
        <v>6236</v>
      </c>
      <c r="G19" s="7">
        <v>5612</v>
      </c>
      <c r="H19" s="7">
        <v>6860</v>
      </c>
      <c r="I19" s="7"/>
      <c r="J19" s="7"/>
      <c r="K19" s="7">
        <f t="shared" si="15"/>
        <v>6236</v>
      </c>
      <c r="L19" s="9">
        <f t="shared" si="16"/>
        <v>624</v>
      </c>
      <c r="M19" s="9">
        <f t="shared" si="17"/>
        <v>10.006414368184734</v>
      </c>
      <c r="N19" s="10">
        <f t="shared" si="19"/>
        <v>6236</v>
      </c>
      <c r="O19" s="10">
        <f t="shared" si="18"/>
        <v>6236</v>
      </c>
    </row>
    <row r="20" spans="1:15" s="39" customFormat="1" ht="40.5" customHeight="1" x14ac:dyDescent="0.25">
      <c r="A20" s="33">
        <v>16</v>
      </c>
      <c r="B20" s="28" t="s">
        <v>29</v>
      </c>
      <c r="C20" s="34" t="s">
        <v>20</v>
      </c>
      <c r="D20" s="25" t="s">
        <v>21</v>
      </c>
      <c r="E20" s="28">
        <v>1</v>
      </c>
      <c r="F20" s="35">
        <v>8969</v>
      </c>
      <c r="G20" s="36">
        <v>8072</v>
      </c>
      <c r="H20" s="36">
        <v>9866</v>
      </c>
      <c r="I20" s="36"/>
      <c r="J20" s="36"/>
      <c r="K20" s="36">
        <f t="shared" si="15"/>
        <v>8969</v>
      </c>
      <c r="L20" s="37">
        <f t="shared" si="16"/>
        <v>897</v>
      </c>
      <c r="M20" s="37">
        <f t="shared" si="17"/>
        <v>10.001114951499609</v>
      </c>
      <c r="N20" s="38">
        <f t="shared" si="19"/>
        <v>8969</v>
      </c>
      <c r="O20" s="38">
        <f t="shared" si="18"/>
        <v>8969</v>
      </c>
    </row>
    <row r="21" spans="1:15" s="4" customFormat="1" ht="31.5" x14ac:dyDescent="0.25">
      <c r="A21" s="32">
        <v>17</v>
      </c>
      <c r="B21" s="28" t="s">
        <v>30</v>
      </c>
      <c r="C21" s="26" t="s">
        <v>20</v>
      </c>
      <c r="D21" s="25" t="s">
        <v>21</v>
      </c>
      <c r="E21" s="40">
        <v>8</v>
      </c>
      <c r="F21" s="29">
        <v>16500</v>
      </c>
      <c r="G21" s="7">
        <v>14850</v>
      </c>
      <c r="H21" s="7">
        <v>18150</v>
      </c>
      <c r="I21" s="7"/>
      <c r="J21" s="7"/>
      <c r="K21" s="7">
        <f t="shared" ref="K21:K31" si="20">AVERAGE(F21:H21)</f>
        <v>16500</v>
      </c>
      <c r="L21" s="9">
        <f t="shared" ref="L21:L31" si="21">SQRT(((SUM((POWER(H21-K21,2)),(POWER(G21-K21,2)),(POWER(F21-K21,2)))/(COLUMNS(F21:H21)-1))))</f>
        <v>1650</v>
      </c>
      <c r="M21" s="9">
        <f t="shared" ref="M21:M31" si="22">L21/K21*100</f>
        <v>10</v>
      </c>
      <c r="N21" s="10">
        <f>ROUND(K21,2)</f>
        <v>16500</v>
      </c>
      <c r="O21" s="10">
        <f t="shared" ref="O21:O31" si="23">N21*E21</f>
        <v>132000</v>
      </c>
    </row>
    <row r="22" spans="1:15" s="4" customFormat="1" ht="31.5" x14ac:dyDescent="0.25">
      <c r="A22" s="21">
        <v>18</v>
      </c>
      <c r="B22" s="28" t="s">
        <v>26</v>
      </c>
      <c r="C22" s="26" t="s">
        <v>20</v>
      </c>
      <c r="D22" s="25" t="s">
        <v>21</v>
      </c>
      <c r="E22" s="28">
        <v>16</v>
      </c>
      <c r="F22" s="30">
        <v>6893</v>
      </c>
      <c r="G22" s="7">
        <v>6177</v>
      </c>
      <c r="H22" s="7">
        <v>7549</v>
      </c>
      <c r="I22" s="7"/>
      <c r="J22" s="7"/>
      <c r="K22" s="7">
        <f t="shared" si="20"/>
        <v>6873</v>
      </c>
      <c r="L22" s="9">
        <f t="shared" si="21"/>
        <v>686.21862405504555</v>
      </c>
      <c r="M22" s="9">
        <f t="shared" si="22"/>
        <v>9.9842663182750702</v>
      </c>
      <c r="N22" s="10">
        <f t="shared" ref="N22:N31" si="24">ROUND(K22,2)</f>
        <v>6873</v>
      </c>
      <c r="O22" s="10">
        <f t="shared" si="23"/>
        <v>109968</v>
      </c>
    </row>
    <row r="23" spans="1:15" s="4" customFormat="1" ht="31.5" x14ac:dyDescent="0.25">
      <c r="A23" s="21">
        <v>19</v>
      </c>
      <c r="B23" s="28" t="s">
        <v>31</v>
      </c>
      <c r="C23" s="26" t="s">
        <v>20</v>
      </c>
      <c r="D23" s="25" t="s">
        <v>21</v>
      </c>
      <c r="E23" s="28">
        <v>15</v>
      </c>
      <c r="F23" s="29">
        <v>6236</v>
      </c>
      <c r="G23" s="7">
        <v>5612</v>
      </c>
      <c r="H23" s="7">
        <v>6860</v>
      </c>
      <c r="I23" s="7"/>
      <c r="J23" s="7"/>
      <c r="K23" s="7">
        <f t="shared" si="20"/>
        <v>6236</v>
      </c>
      <c r="L23" s="9">
        <f t="shared" si="21"/>
        <v>624</v>
      </c>
      <c r="M23" s="9">
        <f t="shared" si="22"/>
        <v>10.006414368184734</v>
      </c>
      <c r="N23" s="10">
        <f t="shared" si="24"/>
        <v>6236</v>
      </c>
      <c r="O23" s="10">
        <f t="shared" si="23"/>
        <v>93540</v>
      </c>
    </row>
    <row r="24" spans="1:15" s="4" customFormat="1" ht="56.25" customHeight="1" x14ac:dyDescent="0.25">
      <c r="A24" s="21">
        <v>20</v>
      </c>
      <c r="B24" s="28" t="s">
        <v>28</v>
      </c>
      <c r="C24" s="26" t="s">
        <v>20</v>
      </c>
      <c r="D24" s="25" t="s">
        <v>21</v>
      </c>
      <c r="E24" s="28">
        <v>1</v>
      </c>
      <c r="F24" s="29">
        <v>12500</v>
      </c>
      <c r="G24" s="7">
        <v>11250</v>
      </c>
      <c r="H24" s="7">
        <v>13750</v>
      </c>
      <c r="I24" s="7"/>
      <c r="J24" s="7"/>
      <c r="K24" s="7">
        <f t="shared" si="20"/>
        <v>12500</v>
      </c>
      <c r="L24" s="9">
        <f t="shared" si="21"/>
        <v>1250</v>
      </c>
      <c r="M24" s="9">
        <f t="shared" si="22"/>
        <v>10</v>
      </c>
      <c r="N24" s="10">
        <f t="shared" si="24"/>
        <v>12500</v>
      </c>
      <c r="O24" s="10">
        <f t="shared" si="23"/>
        <v>12500</v>
      </c>
    </row>
    <row r="25" spans="1:15" s="4" customFormat="1" ht="52.5" customHeight="1" x14ac:dyDescent="0.25">
      <c r="A25" s="21">
        <v>21</v>
      </c>
      <c r="B25" s="28" t="s">
        <v>29</v>
      </c>
      <c r="C25" s="26" t="s">
        <v>20</v>
      </c>
      <c r="D25" s="25" t="s">
        <v>21</v>
      </c>
      <c r="E25" s="28">
        <v>1</v>
      </c>
      <c r="F25" s="29">
        <v>6863</v>
      </c>
      <c r="G25" s="7">
        <v>6177</v>
      </c>
      <c r="H25" s="7">
        <v>7549</v>
      </c>
      <c r="I25" s="7"/>
      <c r="J25" s="7"/>
      <c r="K25" s="7">
        <f t="shared" si="20"/>
        <v>6863</v>
      </c>
      <c r="L25" s="9">
        <f t="shared" si="21"/>
        <v>686</v>
      </c>
      <c r="M25" s="9">
        <f t="shared" si="22"/>
        <v>9.9956287337898875</v>
      </c>
      <c r="N25" s="10">
        <f t="shared" si="24"/>
        <v>6863</v>
      </c>
      <c r="O25" s="10">
        <f t="shared" si="23"/>
        <v>6863</v>
      </c>
    </row>
    <row r="26" spans="1:15" s="4" customFormat="1" ht="52.5" customHeight="1" x14ac:dyDescent="0.25">
      <c r="A26" s="21">
        <v>22</v>
      </c>
      <c r="B26" s="28" t="s">
        <v>24</v>
      </c>
      <c r="C26" s="26" t="s">
        <v>20</v>
      </c>
      <c r="D26" s="25" t="s">
        <v>21</v>
      </c>
      <c r="E26" s="28">
        <v>1</v>
      </c>
      <c r="F26" s="29">
        <v>6911</v>
      </c>
      <c r="G26" s="7">
        <v>6220</v>
      </c>
      <c r="H26" s="7">
        <v>7602</v>
      </c>
      <c r="I26" s="7"/>
      <c r="J26" s="7"/>
      <c r="K26" s="7">
        <f t="shared" si="20"/>
        <v>6911</v>
      </c>
      <c r="L26" s="9">
        <f t="shared" si="21"/>
        <v>691</v>
      </c>
      <c r="M26" s="9">
        <f t="shared" si="22"/>
        <v>9.9985530313992186</v>
      </c>
      <c r="N26" s="10">
        <f t="shared" si="24"/>
        <v>6911</v>
      </c>
      <c r="O26" s="10">
        <f t="shared" si="23"/>
        <v>6911</v>
      </c>
    </row>
    <row r="27" spans="1:15" s="4" customFormat="1" ht="52.5" customHeight="1" x14ac:dyDescent="0.25">
      <c r="A27" s="21">
        <v>23</v>
      </c>
      <c r="B27" s="28" t="s">
        <v>25</v>
      </c>
      <c r="C27" s="26" t="s">
        <v>20</v>
      </c>
      <c r="D27" s="25" t="s">
        <v>21</v>
      </c>
      <c r="E27" s="28">
        <v>2</v>
      </c>
      <c r="F27" s="29">
        <v>15345</v>
      </c>
      <c r="G27" s="7">
        <v>13811</v>
      </c>
      <c r="H27" s="7">
        <v>16880</v>
      </c>
      <c r="I27" s="7"/>
      <c r="J27" s="7"/>
      <c r="K27" s="7">
        <f t="shared" si="20"/>
        <v>15345.333333333334</v>
      </c>
      <c r="L27" s="9">
        <f t="shared" si="21"/>
        <v>1534.5000271532529</v>
      </c>
      <c r="M27" s="9">
        <f t="shared" si="22"/>
        <v>9.9997829556428837</v>
      </c>
      <c r="N27" s="10">
        <f t="shared" si="24"/>
        <v>15345.33</v>
      </c>
      <c r="O27" s="10">
        <f t="shared" si="23"/>
        <v>30690.66</v>
      </c>
    </row>
    <row r="28" spans="1:15" s="39" customFormat="1" ht="40.5" customHeight="1" x14ac:dyDescent="0.25">
      <c r="A28" s="33">
        <v>24</v>
      </c>
      <c r="B28" s="28" t="s">
        <v>27</v>
      </c>
      <c r="C28" s="34" t="s">
        <v>20</v>
      </c>
      <c r="D28" s="25" t="s">
        <v>21</v>
      </c>
      <c r="E28" s="28">
        <v>15</v>
      </c>
      <c r="F28" s="35">
        <v>6236</v>
      </c>
      <c r="G28" s="36">
        <v>5612</v>
      </c>
      <c r="H28" s="36">
        <v>6860</v>
      </c>
      <c r="I28" s="36"/>
      <c r="J28" s="36"/>
      <c r="K28" s="36">
        <f t="shared" si="20"/>
        <v>6236</v>
      </c>
      <c r="L28" s="37">
        <f t="shared" si="21"/>
        <v>624</v>
      </c>
      <c r="M28" s="37">
        <f t="shared" si="22"/>
        <v>10.006414368184734</v>
      </c>
      <c r="N28" s="38">
        <f t="shared" si="24"/>
        <v>6236</v>
      </c>
      <c r="O28" s="38">
        <f t="shared" si="23"/>
        <v>93540</v>
      </c>
    </row>
    <row r="29" spans="1:15" s="4" customFormat="1" ht="52.5" customHeight="1" x14ac:dyDescent="0.25">
      <c r="A29" s="21">
        <v>25</v>
      </c>
      <c r="B29" s="28" t="s">
        <v>26</v>
      </c>
      <c r="C29" s="26" t="s">
        <v>20</v>
      </c>
      <c r="D29" s="25" t="s">
        <v>21</v>
      </c>
      <c r="E29" s="28">
        <v>30</v>
      </c>
      <c r="F29" s="29">
        <v>8969</v>
      </c>
      <c r="G29" s="7">
        <v>8072</v>
      </c>
      <c r="H29" s="7">
        <v>9866</v>
      </c>
      <c r="I29" s="7"/>
      <c r="J29" s="7"/>
      <c r="K29" s="7">
        <f t="shared" si="20"/>
        <v>8969</v>
      </c>
      <c r="L29" s="9">
        <f t="shared" si="21"/>
        <v>897</v>
      </c>
      <c r="M29" s="9">
        <f t="shared" si="22"/>
        <v>10.001114951499609</v>
      </c>
      <c r="N29" s="10">
        <f t="shared" si="24"/>
        <v>8969</v>
      </c>
      <c r="O29" s="10">
        <f t="shared" si="23"/>
        <v>269070</v>
      </c>
    </row>
    <row r="30" spans="1:15" s="4" customFormat="1" ht="52.5" customHeight="1" x14ac:dyDescent="0.25">
      <c r="A30" s="21">
        <v>26</v>
      </c>
      <c r="B30" s="28" t="s">
        <v>28</v>
      </c>
      <c r="C30" s="26" t="s">
        <v>20</v>
      </c>
      <c r="D30" s="25" t="s">
        <v>21</v>
      </c>
      <c r="E30" s="28">
        <v>1</v>
      </c>
      <c r="F30" s="29">
        <v>12500</v>
      </c>
      <c r="G30" s="7">
        <v>11250</v>
      </c>
      <c r="H30" s="7">
        <v>13750</v>
      </c>
      <c r="I30" s="7"/>
      <c r="J30" s="7"/>
      <c r="K30" s="7">
        <f t="shared" si="20"/>
        <v>12500</v>
      </c>
      <c r="L30" s="9">
        <f t="shared" si="21"/>
        <v>1250</v>
      </c>
      <c r="M30" s="9">
        <f t="shared" si="22"/>
        <v>10</v>
      </c>
      <c r="N30" s="10">
        <f t="shared" si="24"/>
        <v>12500</v>
      </c>
      <c r="O30" s="10">
        <f t="shared" si="23"/>
        <v>12500</v>
      </c>
    </row>
    <row r="31" spans="1:15" s="39" customFormat="1" ht="40.5" customHeight="1" x14ac:dyDescent="0.25">
      <c r="A31" s="33">
        <v>27</v>
      </c>
      <c r="B31" s="28" t="s">
        <v>29</v>
      </c>
      <c r="C31" s="34" t="s">
        <v>20</v>
      </c>
      <c r="D31" s="25" t="s">
        <v>21</v>
      </c>
      <c r="E31" s="28">
        <v>1</v>
      </c>
      <c r="F31" s="35">
        <v>6863</v>
      </c>
      <c r="G31" s="36">
        <v>6177</v>
      </c>
      <c r="H31" s="36">
        <v>7549</v>
      </c>
      <c r="I31" s="36"/>
      <c r="J31" s="36"/>
      <c r="K31" s="36">
        <f t="shared" si="20"/>
        <v>6863</v>
      </c>
      <c r="L31" s="37">
        <f t="shared" si="21"/>
        <v>686</v>
      </c>
      <c r="M31" s="37">
        <f t="shared" si="22"/>
        <v>9.9956287337898875</v>
      </c>
      <c r="N31" s="38">
        <f t="shared" si="24"/>
        <v>6863</v>
      </c>
      <c r="O31" s="38">
        <f t="shared" si="23"/>
        <v>6863</v>
      </c>
    </row>
    <row r="32" spans="1:15" s="4" customFormat="1" ht="31.5" x14ac:dyDescent="0.25">
      <c r="A32" s="32">
        <v>28</v>
      </c>
      <c r="B32" s="28" t="s">
        <v>24</v>
      </c>
      <c r="C32" s="26" t="s">
        <v>20</v>
      </c>
      <c r="D32" s="25" t="s">
        <v>21</v>
      </c>
      <c r="E32" s="40">
        <v>1</v>
      </c>
      <c r="F32" s="29">
        <v>6911</v>
      </c>
      <c r="G32" s="7">
        <v>6220</v>
      </c>
      <c r="H32" s="7">
        <v>7602</v>
      </c>
      <c r="I32" s="7"/>
      <c r="J32" s="7"/>
      <c r="K32" s="7">
        <f t="shared" ref="K32:K39" si="25">AVERAGE(F32:H32)</f>
        <v>6911</v>
      </c>
      <c r="L32" s="9">
        <f t="shared" ref="L32:L39" si="26">SQRT(((SUM((POWER(H32-K32,2)),(POWER(G32-K32,2)),(POWER(F32-K32,2)))/(COLUMNS(F32:H32)-1))))</f>
        <v>691</v>
      </c>
      <c r="M32" s="9">
        <f t="shared" ref="M32:M39" si="27">L32/K32*100</f>
        <v>9.9985530313992186</v>
      </c>
      <c r="N32" s="10">
        <f>ROUND(K32,2)</f>
        <v>6911</v>
      </c>
      <c r="O32" s="10">
        <f t="shared" ref="O32:O39" si="28">N32*E32</f>
        <v>6911</v>
      </c>
    </row>
    <row r="33" spans="1:15" s="4" customFormat="1" ht="31.5" x14ac:dyDescent="0.25">
      <c r="A33" s="21">
        <v>29</v>
      </c>
      <c r="B33" s="28" t="s">
        <v>25</v>
      </c>
      <c r="C33" s="26" t="s">
        <v>20</v>
      </c>
      <c r="D33" s="25" t="s">
        <v>21</v>
      </c>
      <c r="E33" s="28">
        <v>2</v>
      </c>
      <c r="F33" s="30">
        <v>15345</v>
      </c>
      <c r="G33" s="7">
        <v>13811</v>
      </c>
      <c r="H33" s="7">
        <v>16880</v>
      </c>
      <c r="I33" s="7"/>
      <c r="J33" s="7"/>
      <c r="K33" s="7">
        <f t="shared" si="25"/>
        <v>15345.333333333334</v>
      </c>
      <c r="L33" s="9">
        <f t="shared" si="26"/>
        <v>1534.5000271532529</v>
      </c>
      <c r="M33" s="9">
        <f t="shared" si="27"/>
        <v>9.9997829556428837</v>
      </c>
      <c r="N33" s="10">
        <f t="shared" ref="N33:N39" si="29">ROUND(K33,2)</f>
        <v>15345.33</v>
      </c>
      <c r="O33" s="10">
        <f t="shared" si="28"/>
        <v>30690.66</v>
      </c>
    </row>
    <row r="34" spans="1:15" s="4" customFormat="1" ht="31.5" x14ac:dyDescent="0.25">
      <c r="A34" s="21">
        <v>30</v>
      </c>
      <c r="B34" s="28" t="s">
        <v>27</v>
      </c>
      <c r="C34" s="26" t="s">
        <v>20</v>
      </c>
      <c r="D34" s="25" t="s">
        <v>21</v>
      </c>
      <c r="E34" s="28">
        <v>15</v>
      </c>
      <c r="F34" s="29">
        <v>14800</v>
      </c>
      <c r="G34" s="7">
        <v>13320</v>
      </c>
      <c r="H34" s="7">
        <v>16280</v>
      </c>
      <c r="I34" s="7"/>
      <c r="J34" s="7"/>
      <c r="K34" s="7">
        <f t="shared" si="25"/>
        <v>14800</v>
      </c>
      <c r="L34" s="9">
        <f t="shared" si="26"/>
        <v>1480</v>
      </c>
      <c r="M34" s="9">
        <f t="shared" si="27"/>
        <v>10</v>
      </c>
      <c r="N34" s="10">
        <f t="shared" si="29"/>
        <v>14800</v>
      </c>
      <c r="O34" s="10">
        <f t="shared" si="28"/>
        <v>222000</v>
      </c>
    </row>
    <row r="35" spans="1:15" s="4" customFormat="1" ht="56.25" customHeight="1" x14ac:dyDescent="0.25">
      <c r="A35" s="21">
        <v>31</v>
      </c>
      <c r="B35" s="28" t="s">
        <v>26</v>
      </c>
      <c r="C35" s="26" t="s">
        <v>20</v>
      </c>
      <c r="D35" s="25" t="s">
        <v>21</v>
      </c>
      <c r="E35" s="28">
        <v>30</v>
      </c>
      <c r="F35" s="29">
        <v>8969</v>
      </c>
      <c r="G35" s="7">
        <v>8072</v>
      </c>
      <c r="H35" s="7">
        <v>9866</v>
      </c>
      <c r="I35" s="7"/>
      <c r="J35" s="7"/>
      <c r="K35" s="7">
        <f t="shared" si="25"/>
        <v>8969</v>
      </c>
      <c r="L35" s="9">
        <f t="shared" si="26"/>
        <v>897</v>
      </c>
      <c r="M35" s="9">
        <f t="shared" si="27"/>
        <v>10.001114951499609</v>
      </c>
      <c r="N35" s="10">
        <f t="shared" si="29"/>
        <v>8969</v>
      </c>
      <c r="O35" s="10">
        <f t="shared" si="28"/>
        <v>269070</v>
      </c>
    </row>
    <row r="36" spans="1:15" s="4" customFormat="1" ht="52.5" customHeight="1" x14ac:dyDescent="0.25">
      <c r="A36" s="21">
        <v>32</v>
      </c>
      <c r="B36" s="28" t="s">
        <v>28</v>
      </c>
      <c r="C36" s="26" t="s">
        <v>20</v>
      </c>
      <c r="D36" s="25" t="s">
        <v>21</v>
      </c>
      <c r="E36" s="28">
        <v>1</v>
      </c>
      <c r="F36" s="29">
        <v>12500</v>
      </c>
      <c r="G36" s="7">
        <v>11250</v>
      </c>
      <c r="H36" s="7">
        <v>13750</v>
      </c>
      <c r="I36" s="7"/>
      <c r="J36" s="7"/>
      <c r="K36" s="7">
        <f t="shared" si="25"/>
        <v>12500</v>
      </c>
      <c r="L36" s="9">
        <f t="shared" si="26"/>
        <v>1250</v>
      </c>
      <c r="M36" s="9">
        <f t="shared" si="27"/>
        <v>10</v>
      </c>
      <c r="N36" s="10">
        <f t="shared" si="29"/>
        <v>12500</v>
      </c>
      <c r="O36" s="10">
        <f t="shared" si="28"/>
        <v>12500</v>
      </c>
    </row>
    <row r="37" spans="1:15" s="4" customFormat="1" ht="52.5" customHeight="1" x14ac:dyDescent="0.25">
      <c r="A37" s="21">
        <v>33</v>
      </c>
      <c r="B37" s="28" t="s">
        <v>29</v>
      </c>
      <c r="C37" s="26" t="s">
        <v>20</v>
      </c>
      <c r="D37" s="25" t="s">
        <v>21</v>
      </c>
      <c r="E37" s="28">
        <v>1</v>
      </c>
      <c r="F37" s="29">
        <v>15313</v>
      </c>
      <c r="G37" s="7">
        <v>13782</v>
      </c>
      <c r="H37" s="7">
        <v>16844</v>
      </c>
      <c r="I37" s="7"/>
      <c r="J37" s="7"/>
      <c r="K37" s="7">
        <f t="shared" si="25"/>
        <v>15313</v>
      </c>
      <c r="L37" s="9">
        <f t="shared" si="26"/>
        <v>1531</v>
      </c>
      <c r="M37" s="9">
        <f t="shared" si="27"/>
        <v>9.9980408802977863</v>
      </c>
      <c r="N37" s="10">
        <f t="shared" si="29"/>
        <v>15313</v>
      </c>
      <c r="O37" s="10">
        <f t="shared" si="28"/>
        <v>15313</v>
      </c>
    </row>
    <row r="38" spans="1:15" s="4" customFormat="1" ht="52.5" customHeight="1" x14ac:dyDescent="0.25">
      <c r="A38" s="21">
        <v>34</v>
      </c>
      <c r="B38" s="28" t="s">
        <v>24</v>
      </c>
      <c r="C38" s="26" t="s">
        <v>20</v>
      </c>
      <c r="D38" s="25" t="s">
        <v>21</v>
      </c>
      <c r="E38" s="28">
        <v>1</v>
      </c>
      <c r="F38" s="29">
        <v>6911</v>
      </c>
      <c r="G38" s="7">
        <v>6220</v>
      </c>
      <c r="H38" s="7">
        <v>7602</v>
      </c>
      <c r="I38" s="7"/>
      <c r="J38" s="7"/>
      <c r="K38" s="7">
        <f t="shared" si="25"/>
        <v>6911</v>
      </c>
      <c r="L38" s="9">
        <f t="shared" si="26"/>
        <v>691</v>
      </c>
      <c r="M38" s="9">
        <f t="shared" si="27"/>
        <v>9.9985530313992186</v>
      </c>
      <c r="N38" s="10">
        <f t="shared" si="29"/>
        <v>6911</v>
      </c>
      <c r="O38" s="10">
        <f t="shared" si="28"/>
        <v>6911</v>
      </c>
    </row>
    <row r="39" spans="1:15" s="39" customFormat="1" ht="40.5" customHeight="1" x14ac:dyDescent="0.25">
      <c r="A39" s="33">
        <v>35</v>
      </c>
      <c r="B39" s="28" t="s">
        <v>25</v>
      </c>
      <c r="C39" s="34" t="s">
        <v>20</v>
      </c>
      <c r="D39" s="25" t="s">
        <v>21</v>
      </c>
      <c r="E39" s="28">
        <v>2</v>
      </c>
      <c r="F39" s="35">
        <v>15345</v>
      </c>
      <c r="G39" s="36">
        <v>13811</v>
      </c>
      <c r="H39" s="36">
        <v>16880</v>
      </c>
      <c r="I39" s="36"/>
      <c r="J39" s="36"/>
      <c r="K39" s="36">
        <f t="shared" si="25"/>
        <v>15345.333333333334</v>
      </c>
      <c r="L39" s="37">
        <f t="shared" si="26"/>
        <v>1534.5000271532529</v>
      </c>
      <c r="M39" s="37">
        <f t="shared" si="27"/>
        <v>9.9997829556428837</v>
      </c>
      <c r="N39" s="38">
        <f t="shared" si="29"/>
        <v>15345.33</v>
      </c>
      <c r="O39" s="38">
        <f t="shared" si="28"/>
        <v>30690.66</v>
      </c>
    </row>
    <row r="40" spans="1:15" s="4" customFormat="1" ht="31.5" x14ac:dyDescent="0.25">
      <c r="A40" s="32">
        <v>36</v>
      </c>
      <c r="B40" s="28" t="s">
        <v>27</v>
      </c>
      <c r="C40" s="26" t="s">
        <v>20</v>
      </c>
      <c r="D40" s="25" t="s">
        <v>21</v>
      </c>
      <c r="E40" s="40">
        <v>15</v>
      </c>
      <c r="F40" s="29">
        <v>14800</v>
      </c>
      <c r="G40" s="7">
        <v>13320</v>
      </c>
      <c r="H40" s="7">
        <v>16280</v>
      </c>
      <c r="I40" s="7"/>
      <c r="J40" s="7"/>
      <c r="K40" s="7">
        <f t="shared" ref="K40:K59" si="30">AVERAGE(F40:H40)</f>
        <v>14800</v>
      </c>
      <c r="L40" s="9">
        <f t="shared" ref="L40:L59" si="31">SQRT(((SUM((POWER(H40-K40,2)),(POWER(G40-K40,2)),(POWER(F40-K40,2)))/(COLUMNS(F40:H40)-1))))</f>
        <v>1480</v>
      </c>
      <c r="M40" s="9">
        <f t="shared" ref="M40:M59" si="32">L40/K40*100</f>
        <v>10</v>
      </c>
      <c r="N40" s="10">
        <f>ROUND(K40,2)</f>
        <v>14800</v>
      </c>
      <c r="O40" s="10">
        <f t="shared" ref="O40:O59" si="33">N40*E40</f>
        <v>222000</v>
      </c>
    </row>
    <row r="41" spans="1:15" s="4" customFormat="1" ht="31.5" x14ac:dyDescent="0.25">
      <c r="A41" s="21">
        <v>37</v>
      </c>
      <c r="B41" s="28" t="s">
        <v>26</v>
      </c>
      <c r="C41" s="26" t="s">
        <v>20</v>
      </c>
      <c r="D41" s="25" t="s">
        <v>21</v>
      </c>
      <c r="E41" s="28">
        <v>30</v>
      </c>
      <c r="F41" s="30">
        <v>8969</v>
      </c>
      <c r="G41" s="7">
        <v>8072</v>
      </c>
      <c r="H41" s="7">
        <v>9866</v>
      </c>
      <c r="I41" s="7"/>
      <c r="J41" s="7"/>
      <c r="K41" s="7">
        <f t="shared" si="30"/>
        <v>8969</v>
      </c>
      <c r="L41" s="9">
        <f t="shared" si="31"/>
        <v>897</v>
      </c>
      <c r="M41" s="9">
        <f t="shared" si="32"/>
        <v>10.001114951499609</v>
      </c>
      <c r="N41" s="10">
        <f t="shared" ref="N41:N59" si="34">ROUND(K41,2)</f>
        <v>8969</v>
      </c>
      <c r="O41" s="10">
        <f t="shared" si="33"/>
        <v>269070</v>
      </c>
    </row>
    <row r="42" spans="1:15" s="4" customFormat="1" ht="31.5" x14ac:dyDescent="0.25">
      <c r="A42" s="21">
        <v>38</v>
      </c>
      <c r="B42" s="28" t="s">
        <v>28</v>
      </c>
      <c r="C42" s="26" t="s">
        <v>20</v>
      </c>
      <c r="D42" s="25" t="s">
        <v>21</v>
      </c>
      <c r="E42" s="28">
        <v>1</v>
      </c>
      <c r="F42" s="29">
        <v>12500</v>
      </c>
      <c r="G42" s="7">
        <v>11250</v>
      </c>
      <c r="H42" s="7">
        <v>13750</v>
      </c>
      <c r="I42" s="7"/>
      <c r="J42" s="7"/>
      <c r="K42" s="7">
        <f t="shared" si="30"/>
        <v>12500</v>
      </c>
      <c r="L42" s="9">
        <f t="shared" si="31"/>
        <v>1250</v>
      </c>
      <c r="M42" s="9">
        <f t="shared" si="32"/>
        <v>10</v>
      </c>
      <c r="N42" s="10">
        <f t="shared" si="34"/>
        <v>12500</v>
      </c>
      <c r="O42" s="10">
        <f t="shared" si="33"/>
        <v>12500</v>
      </c>
    </row>
    <row r="43" spans="1:15" s="4" customFormat="1" ht="56.25" customHeight="1" x14ac:dyDescent="0.25">
      <c r="A43" s="21">
        <v>39</v>
      </c>
      <c r="B43" s="28" t="s">
        <v>29</v>
      </c>
      <c r="C43" s="26" t="s">
        <v>20</v>
      </c>
      <c r="D43" s="25" t="s">
        <v>21</v>
      </c>
      <c r="E43" s="28">
        <v>1</v>
      </c>
      <c r="F43" s="29">
        <v>138451</v>
      </c>
      <c r="G43" s="7">
        <v>124606</v>
      </c>
      <c r="H43" s="7">
        <v>152296</v>
      </c>
      <c r="I43" s="7"/>
      <c r="J43" s="7"/>
      <c r="K43" s="7">
        <f t="shared" si="30"/>
        <v>138451</v>
      </c>
      <c r="L43" s="9">
        <f t="shared" si="31"/>
        <v>13845</v>
      </c>
      <c r="M43" s="9">
        <f t="shared" si="32"/>
        <v>9.9999277722804454</v>
      </c>
      <c r="N43" s="10">
        <f t="shared" si="34"/>
        <v>138451</v>
      </c>
      <c r="O43" s="10">
        <f t="shared" si="33"/>
        <v>138451</v>
      </c>
    </row>
    <row r="44" spans="1:15" s="4" customFormat="1" ht="52.5" customHeight="1" x14ac:dyDescent="0.25">
      <c r="A44" s="21">
        <v>40</v>
      </c>
      <c r="B44" s="28" t="s">
        <v>24</v>
      </c>
      <c r="C44" s="26" t="s">
        <v>20</v>
      </c>
      <c r="D44" s="25" t="s">
        <v>21</v>
      </c>
      <c r="E44" s="28">
        <v>1</v>
      </c>
      <c r="F44" s="29">
        <v>6911</v>
      </c>
      <c r="G44" s="7">
        <v>6220</v>
      </c>
      <c r="H44" s="7">
        <v>7602</v>
      </c>
      <c r="I44" s="7"/>
      <c r="J44" s="7"/>
      <c r="K44" s="7">
        <f t="shared" si="30"/>
        <v>6911</v>
      </c>
      <c r="L44" s="9">
        <f t="shared" si="31"/>
        <v>691</v>
      </c>
      <c r="M44" s="9">
        <f t="shared" si="32"/>
        <v>9.9985530313992186</v>
      </c>
      <c r="N44" s="10">
        <f t="shared" si="34"/>
        <v>6911</v>
      </c>
      <c r="O44" s="10">
        <f t="shared" si="33"/>
        <v>6911</v>
      </c>
    </row>
    <row r="45" spans="1:15" s="4" customFormat="1" ht="52.5" customHeight="1" x14ac:dyDescent="0.25">
      <c r="A45" s="21">
        <v>41</v>
      </c>
      <c r="B45" s="28" t="s">
        <v>25</v>
      </c>
      <c r="C45" s="26" t="s">
        <v>20</v>
      </c>
      <c r="D45" s="25" t="s">
        <v>21</v>
      </c>
      <c r="E45" s="28">
        <v>1</v>
      </c>
      <c r="F45" s="29">
        <v>15345</v>
      </c>
      <c r="G45" s="7">
        <v>13811</v>
      </c>
      <c r="H45" s="7">
        <v>16880</v>
      </c>
      <c r="I45" s="7"/>
      <c r="J45" s="7"/>
      <c r="K45" s="7">
        <f t="shared" si="30"/>
        <v>15345.333333333334</v>
      </c>
      <c r="L45" s="9">
        <f t="shared" si="31"/>
        <v>1534.5000271532529</v>
      </c>
      <c r="M45" s="9">
        <f t="shared" si="32"/>
        <v>9.9997829556428837</v>
      </c>
      <c r="N45" s="10">
        <f t="shared" si="34"/>
        <v>15345.33</v>
      </c>
      <c r="O45" s="10">
        <f t="shared" si="33"/>
        <v>15345.33</v>
      </c>
    </row>
    <row r="46" spans="1:15" s="4" customFormat="1" ht="31.5" x14ac:dyDescent="0.25">
      <c r="A46" s="21">
        <v>42</v>
      </c>
      <c r="B46" s="28" t="s">
        <v>26</v>
      </c>
      <c r="C46" s="26" t="s">
        <v>20</v>
      </c>
      <c r="D46" s="25" t="s">
        <v>21</v>
      </c>
      <c r="E46" s="28">
        <v>26</v>
      </c>
      <c r="F46" s="29">
        <v>8969</v>
      </c>
      <c r="G46" s="7">
        <v>8072</v>
      </c>
      <c r="H46" s="7">
        <v>9866</v>
      </c>
      <c r="I46" s="7"/>
      <c r="J46" s="7"/>
      <c r="K46" s="7">
        <f t="shared" si="30"/>
        <v>8969</v>
      </c>
      <c r="L46" s="9">
        <f t="shared" si="31"/>
        <v>897</v>
      </c>
      <c r="M46" s="9">
        <f t="shared" si="32"/>
        <v>10.001114951499609</v>
      </c>
      <c r="N46" s="10">
        <f t="shared" si="34"/>
        <v>8969</v>
      </c>
      <c r="O46" s="10">
        <f t="shared" si="33"/>
        <v>233194</v>
      </c>
    </row>
    <row r="47" spans="1:15" s="4" customFormat="1" ht="56.25" customHeight="1" x14ac:dyDescent="0.25">
      <c r="A47" s="21">
        <v>43</v>
      </c>
      <c r="B47" s="28" t="s">
        <v>27</v>
      </c>
      <c r="C47" s="26" t="s">
        <v>20</v>
      </c>
      <c r="D47" s="25" t="s">
        <v>21</v>
      </c>
      <c r="E47" s="28">
        <v>13</v>
      </c>
      <c r="F47" s="29">
        <v>14800</v>
      </c>
      <c r="G47" s="7">
        <v>13320</v>
      </c>
      <c r="H47" s="7">
        <v>16280</v>
      </c>
      <c r="I47" s="7"/>
      <c r="J47" s="7"/>
      <c r="K47" s="7">
        <f t="shared" si="30"/>
        <v>14800</v>
      </c>
      <c r="L47" s="9">
        <f t="shared" si="31"/>
        <v>1480</v>
      </c>
      <c r="M47" s="9">
        <f t="shared" si="32"/>
        <v>10</v>
      </c>
      <c r="N47" s="10">
        <f t="shared" si="34"/>
        <v>14800</v>
      </c>
      <c r="O47" s="10">
        <f t="shared" si="33"/>
        <v>192400</v>
      </c>
    </row>
    <row r="48" spans="1:15" s="4" customFormat="1" ht="52.5" customHeight="1" x14ac:dyDescent="0.25">
      <c r="A48" s="21">
        <v>44</v>
      </c>
      <c r="B48" s="28" t="s">
        <v>28</v>
      </c>
      <c r="C48" s="26" t="s">
        <v>20</v>
      </c>
      <c r="D48" s="25" t="s">
        <v>21</v>
      </c>
      <c r="E48" s="28">
        <v>1</v>
      </c>
      <c r="F48" s="29">
        <v>12500</v>
      </c>
      <c r="G48" s="7">
        <v>11250</v>
      </c>
      <c r="H48" s="7">
        <v>13750</v>
      </c>
      <c r="I48" s="7"/>
      <c r="J48" s="7"/>
      <c r="K48" s="7">
        <f t="shared" si="30"/>
        <v>12500</v>
      </c>
      <c r="L48" s="9">
        <f t="shared" si="31"/>
        <v>1250</v>
      </c>
      <c r="M48" s="9">
        <f t="shared" si="32"/>
        <v>10</v>
      </c>
      <c r="N48" s="10">
        <f t="shared" si="34"/>
        <v>12500</v>
      </c>
      <c r="O48" s="10">
        <f t="shared" si="33"/>
        <v>12500</v>
      </c>
    </row>
    <row r="49" spans="1:15" s="4" customFormat="1" ht="52.5" customHeight="1" x14ac:dyDescent="0.25">
      <c r="A49" s="21">
        <v>45</v>
      </c>
      <c r="B49" s="28" t="s">
        <v>29</v>
      </c>
      <c r="C49" s="26" t="s">
        <v>20</v>
      </c>
      <c r="D49" s="25" t="s">
        <v>21</v>
      </c>
      <c r="E49" s="28">
        <v>1</v>
      </c>
      <c r="F49" s="29">
        <v>11273</v>
      </c>
      <c r="G49" s="7">
        <v>10146</v>
      </c>
      <c r="H49" s="7">
        <v>12400</v>
      </c>
      <c r="I49" s="7"/>
      <c r="J49" s="7"/>
      <c r="K49" s="7">
        <f t="shared" si="30"/>
        <v>11273</v>
      </c>
      <c r="L49" s="9">
        <f t="shared" si="31"/>
        <v>1127</v>
      </c>
      <c r="M49" s="9">
        <f t="shared" si="32"/>
        <v>9.9973387740619177</v>
      </c>
      <c r="N49" s="10">
        <f t="shared" si="34"/>
        <v>11273</v>
      </c>
      <c r="O49" s="10">
        <f t="shared" si="33"/>
        <v>11273</v>
      </c>
    </row>
    <row r="50" spans="1:15" s="4" customFormat="1" ht="52.5" customHeight="1" x14ac:dyDescent="0.25">
      <c r="A50" s="21">
        <v>46</v>
      </c>
      <c r="B50" s="28" t="s">
        <v>24</v>
      </c>
      <c r="C50" s="26" t="s">
        <v>20</v>
      </c>
      <c r="D50" s="25" t="s">
        <v>21</v>
      </c>
      <c r="E50" s="28">
        <v>1</v>
      </c>
      <c r="F50" s="29">
        <v>6911</v>
      </c>
      <c r="G50" s="7">
        <v>6220</v>
      </c>
      <c r="H50" s="7">
        <v>7602</v>
      </c>
      <c r="I50" s="7"/>
      <c r="J50" s="7"/>
      <c r="K50" s="7">
        <f t="shared" si="30"/>
        <v>6911</v>
      </c>
      <c r="L50" s="9">
        <f t="shared" si="31"/>
        <v>691</v>
      </c>
      <c r="M50" s="9">
        <f t="shared" si="32"/>
        <v>9.9985530313992186</v>
      </c>
      <c r="N50" s="10">
        <f t="shared" si="34"/>
        <v>6911</v>
      </c>
      <c r="O50" s="10">
        <f t="shared" si="33"/>
        <v>6911</v>
      </c>
    </row>
    <row r="51" spans="1:15" s="39" customFormat="1" ht="40.5" customHeight="1" x14ac:dyDescent="0.25">
      <c r="A51" s="33">
        <v>47</v>
      </c>
      <c r="B51" s="28" t="s">
        <v>25</v>
      </c>
      <c r="C51" s="34" t="s">
        <v>20</v>
      </c>
      <c r="D51" s="25" t="s">
        <v>21</v>
      </c>
      <c r="E51" s="28">
        <v>2</v>
      </c>
      <c r="F51" s="35">
        <v>13676</v>
      </c>
      <c r="G51" s="36">
        <v>12308</v>
      </c>
      <c r="H51" s="36">
        <v>15044</v>
      </c>
      <c r="I51" s="36"/>
      <c r="J51" s="36"/>
      <c r="K51" s="36">
        <f t="shared" si="30"/>
        <v>13676</v>
      </c>
      <c r="L51" s="37">
        <f t="shared" si="31"/>
        <v>1368</v>
      </c>
      <c r="M51" s="37">
        <f t="shared" si="32"/>
        <v>10.00292483182217</v>
      </c>
      <c r="N51" s="38">
        <f t="shared" si="34"/>
        <v>13676</v>
      </c>
      <c r="O51" s="38">
        <f t="shared" si="33"/>
        <v>27352</v>
      </c>
    </row>
    <row r="52" spans="1:15" s="4" customFormat="1" ht="31.5" x14ac:dyDescent="0.25">
      <c r="A52" s="32">
        <v>48</v>
      </c>
      <c r="B52" s="28" t="s">
        <v>27</v>
      </c>
      <c r="C52" s="26" t="s">
        <v>20</v>
      </c>
      <c r="D52" s="25" t="s">
        <v>21</v>
      </c>
      <c r="E52" s="40">
        <v>15</v>
      </c>
      <c r="F52" s="29">
        <v>14800</v>
      </c>
      <c r="G52" s="7">
        <v>13320</v>
      </c>
      <c r="H52" s="7">
        <v>16280</v>
      </c>
      <c r="I52" s="7"/>
      <c r="J52" s="7"/>
      <c r="K52" s="7">
        <f t="shared" ref="K52:K57" si="35">AVERAGE(F52:H52)</f>
        <v>14800</v>
      </c>
      <c r="L52" s="9">
        <f t="shared" ref="L52:L57" si="36">SQRT(((SUM((POWER(H52-K52,2)),(POWER(G52-K52,2)),(POWER(F52-K52,2)))/(COLUMNS(F52:H52)-1))))</f>
        <v>1480</v>
      </c>
      <c r="M52" s="9">
        <f t="shared" ref="M52:M57" si="37">L52/K52*100</f>
        <v>10</v>
      </c>
      <c r="N52" s="10">
        <f>ROUND(K52,2)</f>
        <v>14800</v>
      </c>
      <c r="O52" s="10">
        <f t="shared" ref="O52:O57" si="38">N52*E52</f>
        <v>222000</v>
      </c>
    </row>
    <row r="53" spans="1:15" s="4" customFormat="1" ht="31.5" x14ac:dyDescent="0.25">
      <c r="A53" s="21">
        <v>49</v>
      </c>
      <c r="B53" s="28" t="s">
        <v>26</v>
      </c>
      <c r="C53" s="26" t="s">
        <v>20</v>
      </c>
      <c r="D53" s="25" t="s">
        <v>21</v>
      </c>
      <c r="E53" s="28">
        <v>30</v>
      </c>
      <c r="F53" s="30">
        <v>8969</v>
      </c>
      <c r="G53" s="7">
        <v>8072</v>
      </c>
      <c r="H53" s="7">
        <v>9866</v>
      </c>
      <c r="I53" s="7"/>
      <c r="J53" s="7"/>
      <c r="K53" s="7">
        <f t="shared" si="35"/>
        <v>8969</v>
      </c>
      <c r="L53" s="9">
        <f t="shared" si="36"/>
        <v>897</v>
      </c>
      <c r="M53" s="9">
        <f t="shared" si="37"/>
        <v>10.001114951499609</v>
      </c>
      <c r="N53" s="10">
        <f t="shared" ref="N53:N57" si="39">ROUND(K53,2)</f>
        <v>8969</v>
      </c>
      <c r="O53" s="10">
        <f t="shared" si="38"/>
        <v>269070</v>
      </c>
    </row>
    <row r="54" spans="1:15" s="4" customFormat="1" ht="31.5" x14ac:dyDescent="0.25">
      <c r="A54" s="21">
        <v>50</v>
      </c>
      <c r="B54" s="28" t="s">
        <v>28</v>
      </c>
      <c r="C54" s="26" t="s">
        <v>20</v>
      </c>
      <c r="D54" s="25" t="s">
        <v>21</v>
      </c>
      <c r="E54" s="28">
        <v>1</v>
      </c>
      <c r="F54" s="29">
        <v>12500</v>
      </c>
      <c r="G54" s="7">
        <v>11250</v>
      </c>
      <c r="H54" s="7">
        <v>13750</v>
      </c>
      <c r="I54" s="7"/>
      <c r="J54" s="7"/>
      <c r="K54" s="7">
        <f t="shared" si="35"/>
        <v>12500</v>
      </c>
      <c r="L54" s="9">
        <f t="shared" si="36"/>
        <v>1250</v>
      </c>
      <c r="M54" s="9">
        <f t="shared" si="37"/>
        <v>10</v>
      </c>
      <c r="N54" s="10">
        <f t="shared" si="39"/>
        <v>12500</v>
      </c>
      <c r="O54" s="10">
        <f t="shared" si="38"/>
        <v>12500</v>
      </c>
    </row>
    <row r="55" spans="1:15" s="4" customFormat="1" ht="56.25" customHeight="1" x14ac:dyDescent="0.25">
      <c r="A55" s="21">
        <v>51</v>
      </c>
      <c r="B55" s="28" t="s">
        <v>29</v>
      </c>
      <c r="C55" s="26" t="s">
        <v>20</v>
      </c>
      <c r="D55" s="25" t="s">
        <v>21</v>
      </c>
      <c r="E55" s="28">
        <v>1</v>
      </c>
      <c r="F55" s="29">
        <v>11273</v>
      </c>
      <c r="G55" s="7">
        <v>10146</v>
      </c>
      <c r="H55" s="7">
        <v>12400</v>
      </c>
      <c r="I55" s="7"/>
      <c r="J55" s="7"/>
      <c r="K55" s="7">
        <f t="shared" si="35"/>
        <v>11273</v>
      </c>
      <c r="L55" s="9">
        <f t="shared" si="36"/>
        <v>1127</v>
      </c>
      <c r="M55" s="9">
        <f t="shared" si="37"/>
        <v>9.9973387740619177</v>
      </c>
      <c r="N55" s="10">
        <f t="shared" si="39"/>
        <v>11273</v>
      </c>
      <c r="O55" s="10">
        <f t="shared" si="38"/>
        <v>11273</v>
      </c>
    </row>
    <row r="56" spans="1:15" s="4" customFormat="1" ht="52.5" customHeight="1" x14ac:dyDescent="0.25">
      <c r="A56" s="21">
        <v>52</v>
      </c>
      <c r="B56" s="28" t="s">
        <v>32</v>
      </c>
      <c r="C56" s="26" t="s">
        <v>20</v>
      </c>
      <c r="D56" s="25" t="s">
        <v>21</v>
      </c>
      <c r="E56" s="28">
        <v>6</v>
      </c>
      <c r="F56" s="29">
        <v>13438</v>
      </c>
      <c r="G56" s="7">
        <v>12094</v>
      </c>
      <c r="H56" s="7">
        <v>14782</v>
      </c>
      <c r="I56" s="7"/>
      <c r="J56" s="7"/>
      <c r="K56" s="7">
        <f t="shared" si="35"/>
        <v>13438</v>
      </c>
      <c r="L56" s="9">
        <f t="shared" si="36"/>
        <v>1344</v>
      </c>
      <c r="M56" s="9">
        <f t="shared" si="37"/>
        <v>10.001488316713797</v>
      </c>
      <c r="N56" s="10">
        <f t="shared" si="39"/>
        <v>13438</v>
      </c>
      <c r="O56" s="10">
        <f t="shared" si="38"/>
        <v>80628</v>
      </c>
    </row>
    <row r="57" spans="1:15" s="4" customFormat="1" ht="52.5" customHeight="1" x14ac:dyDescent="0.25">
      <c r="A57" s="21">
        <v>53</v>
      </c>
      <c r="B57" s="28" t="s">
        <v>33</v>
      </c>
      <c r="C57" s="26" t="s">
        <v>20</v>
      </c>
      <c r="D57" s="25" t="s">
        <v>21</v>
      </c>
      <c r="E57" s="28">
        <v>6</v>
      </c>
      <c r="F57" s="29">
        <v>15153</v>
      </c>
      <c r="G57" s="7">
        <v>13638</v>
      </c>
      <c r="H57" s="7">
        <v>16668</v>
      </c>
      <c r="I57" s="7"/>
      <c r="J57" s="7"/>
      <c r="K57" s="7">
        <f t="shared" si="35"/>
        <v>15153</v>
      </c>
      <c r="L57" s="9">
        <f t="shared" si="36"/>
        <v>1515</v>
      </c>
      <c r="M57" s="9">
        <f t="shared" si="37"/>
        <v>9.9980201940209863</v>
      </c>
      <c r="N57" s="10">
        <f t="shared" si="39"/>
        <v>15153</v>
      </c>
      <c r="O57" s="10">
        <f t="shared" si="38"/>
        <v>90918</v>
      </c>
    </row>
    <row r="58" spans="1:15" s="4" customFormat="1" ht="52.5" customHeight="1" x14ac:dyDescent="0.25">
      <c r="A58" s="21">
        <v>54</v>
      </c>
      <c r="B58" s="28" t="s">
        <v>29</v>
      </c>
      <c r="C58" s="26" t="s">
        <v>20</v>
      </c>
      <c r="D58" s="25" t="s">
        <v>21</v>
      </c>
      <c r="E58" s="28">
        <v>12</v>
      </c>
      <c r="F58" s="29">
        <v>6113</v>
      </c>
      <c r="G58" s="7">
        <v>5502</v>
      </c>
      <c r="H58" s="7">
        <v>6724</v>
      </c>
      <c r="I58" s="7"/>
      <c r="J58" s="7"/>
      <c r="K58" s="7">
        <f t="shared" si="30"/>
        <v>6113</v>
      </c>
      <c r="L58" s="9">
        <f t="shared" si="31"/>
        <v>611</v>
      </c>
      <c r="M58" s="9">
        <f t="shared" si="32"/>
        <v>9.9950924259774254</v>
      </c>
      <c r="N58" s="10">
        <f t="shared" si="34"/>
        <v>6113</v>
      </c>
      <c r="O58" s="10">
        <f t="shared" si="33"/>
        <v>73356</v>
      </c>
    </row>
    <row r="59" spans="1:15" s="39" customFormat="1" ht="40.5" customHeight="1" x14ac:dyDescent="0.25">
      <c r="A59" s="33">
        <v>55</v>
      </c>
      <c r="B59" s="28" t="s">
        <v>34</v>
      </c>
      <c r="C59" s="34" t="s">
        <v>20</v>
      </c>
      <c r="D59" s="25" t="s">
        <v>21</v>
      </c>
      <c r="E59" s="28">
        <v>1</v>
      </c>
      <c r="F59" s="35">
        <v>12795</v>
      </c>
      <c r="G59" s="36">
        <v>11516</v>
      </c>
      <c r="H59" s="36">
        <v>14075</v>
      </c>
      <c r="I59" s="36"/>
      <c r="J59" s="36"/>
      <c r="K59" s="36">
        <f t="shared" si="30"/>
        <v>12795.333333333334</v>
      </c>
      <c r="L59" s="37">
        <f t="shared" si="31"/>
        <v>1279.5000325648034</v>
      </c>
      <c r="M59" s="37">
        <f t="shared" si="32"/>
        <v>9.9997397428604451</v>
      </c>
      <c r="N59" s="38">
        <f t="shared" si="34"/>
        <v>12795.33</v>
      </c>
      <c r="O59" s="38">
        <f t="shared" si="33"/>
        <v>12795.33</v>
      </c>
    </row>
    <row r="60" spans="1:15" s="4" customFormat="1" ht="31.5" x14ac:dyDescent="0.25">
      <c r="A60" s="32">
        <v>56</v>
      </c>
      <c r="B60" s="28" t="s">
        <v>29</v>
      </c>
      <c r="C60" s="26" t="s">
        <v>20</v>
      </c>
      <c r="D60" s="25" t="s">
        <v>21</v>
      </c>
      <c r="E60" s="40">
        <v>1</v>
      </c>
      <c r="F60" s="29">
        <v>3304</v>
      </c>
      <c r="G60" s="7">
        <v>2974</v>
      </c>
      <c r="H60" s="7">
        <v>3634</v>
      </c>
      <c r="I60" s="7"/>
      <c r="J60" s="7"/>
      <c r="K60" s="7">
        <f t="shared" ref="K60:K75" si="40">AVERAGE(F60:H60)</f>
        <v>3304</v>
      </c>
      <c r="L60" s="9">
        <f t="shared" ref="L60:L75" si="41">SQRT(((SUM((POWER(H60-K60,2)),(POWER(G60-K60,2)),(POWER(F60-K60,2)))/(COLUMNS(F60:H60)-1))))</f>
        <v>330</v>
      </c>
      <c r="M60" s="9">
        <f t="shared" ref="M60:M75" si="42">L60/K60*100</f>
        <v>9.9878934624697333</v>
      </c>
      <c r="N60" s="10">
        <f>ROUND(K60,2)</f>
        <v>3304</v>
      </c>
      <c r="O60" s="10">
        <f t="shared" ref="O60:O75" si="43">N60*E60</f>
        <v>3304</v>
      </c>
    </row>
    <row r="61" spans="1:15" s="4" customFormat="1" ht="31.5" x14ac:dyDescent="0.25">
      <c r="A61" s="21">
        <v>57</v>
      </c>
      <c r="B61" s="28" t="s">
        <v>35</v>
      </c>
      <c r="C61" s="26" t="s">
        <v>20</v>
      </c>
      <c r="D61" s="25" t="s">
        <v>21</v>
      </c>
      <c r="E61" s="28">
        <v>8</v>
      </c>
      <c r="F61" s="30">
        <v>13438</v>
      </c>
      <c r="G61" s="7">
        <v>12094</v>
      </c>
      <c r="H61" s="7">
        <v>14782</v>
      </c>
      <c r="I61" s="7"/>
      <c r="J61" s="7"/>
      <c r="K61" s="7">
        <f t="shared" si="40"/>
        <v>13438</v>
      </c>
      <c r="L61" s="9">
        <f t="shared" si="41"/>
        <v>1344</v>
      </c>
      <c r="M61" s="9">
        <f t="shared" si="42"/>
        <v>10.001488316713797</v>
      </c>
      <c r="N61" s="10">
        <f t="shared" ref="N61:N75" si="44">ROUND(K61,2)</f>
        <v>13438</v>
      </c>
      <c r="O61" s="10">
        <f t="shared" si="43"/>
        <v>107504</v>
      </c>
    </row>
    <row r="62" spans="1:15" s="4" customFormat="1" ht="31.5" x14ac:dyDescent="0.25">
      <c r="A62" s="21">
        <v>58</v>
      </c>
      <c r="B62" s="28" t="s">
        <v>33</v>
      </c>
      <c r="C62" s="26" t="s">
        <v>20</v>
      </c>
      <c r="D62" s="25" t="s">
        <v>21</v>
      </c>
      <c r="E62" s="28">
        <v>6</v>
      </c>
      <c r="F62" s="29">
        <v>15153</v>
      </c>
      <c r="G62" s="7">
        <v>13638</v>
      </c>
      <c r="H62" s="7">
        <v>16668</v>
      </c>
      <c r="I62" s="7"/>
      <c r="J62" s="7"/>
      <c r="K62" s="7">
        <f t="shared" si="40"/>
        <v>15153</v>
      </c>
      <c r="L62" s="9">
        <f t="shared" si="41"/>
        <v>1515</v>
      </c>
      <c r="M62" s="9">
        <f t="shared" si="42"/>
        <v>9.9980201940209863</v>
      </c>
      <c r="N62" s="10">
        <f t="shared" si="44"/>
        <v>15153</v>
      </c>
      <c r="O62" s="10">
        <f t="shared" si="43"/>
        <v>90918</v>
      </c>
    </row>
    <row r="63" spans="1:15" s="4" customFormat="1" ht="56.25" customHeight="1" x14ac:dyDescent="0.25">
      <c r="A63" s="21">
        <v>59</v>
      </c>
      <c r="B63" s="28" t="s">
        <v>29</v>
      </c>
      <c r="C63" s="26" t="s">
        <v>20</v>
      </c>
      <c r="D63" s="25" t="s">
        <v>21</v>
      </c>
      <c r="E63" s="28">
        <v>12</v>
      </c>
      <c r="F63" s="29">
        <v>6113</v>
      </c>
      <c r="G63" s="7">
        <v>5502</v>
      </c>
      <c r="H63" s="7">
        <v>6724</v>
      </c>
      <c r="I63" s="7"/>
      <c r="J63" s="7"/>
      <c r="K63" s="7">
        <f t="shared" si="40"/>
        <v>6113</v>
      </c>
      <c r="L63" s="9">
        <f t="shared" si="41"/>
        <v>611</v>
      </c>
      <c r="M63" s="9">
        <f t="shared" si="42"/>
        <v>9.9950924259774254</v>
      </c>
      <c r="N63" s="10">
        <f t="shared" si="44"/>
        <v>6113</v>
      </c>
      <c r="O63" s="10">
        <f t="shared" si="43"/>
        <v>73356</v>
      </c>
    </row>
    <row r="64" spans="1:15" s="39" customFormat="1" ht="40.5" customHeight="1" x14ac:dyDescent="0.25">
      <c r="A64" s="33">
        <v>60</v>
      </c>
      <c r="B64" s="28" t="s">
        <v>34</v>
      </c>
      <c r="C64" s="34" t="s">
        <v>20</v>
      </c>
      <c r="D64" s="25" t="s">
        <v>21</v>
      </c>
      <c r="E64" s="28">
        <v>1</v>
      </c>
      <c r="F64" s="35">
        <v>12795</v>
      </c>
      <c r="G64" s="36">
        <v>11516</v>
      </c>
      <c r="H64" s="36">
        <v>14075</v>
      </c>
      <c r="I64" s="36"/>
      <c r="J64" s="36"/>
      <c r="K64" s="36">
        <f t="shared" si="40"/>
        <v>12795.333333333334</v>
      </c>
      <c r="L64" s="37">
        <f t="shared" si="41"/>
        <v>1279.5000325648034</v>
      </c>
      <c r="M64" s="37">
        <f t="shared" si="42"/>
        <v>9.9997397428604451</v>
      </c>
      <c r="N64" s="38">
        <f t="shared" si="44"/>
        <v>12795.33</v>
      </c>
      <c r="O64" s="38">
        <f t="shared" si="43"/>
        <v>12795.33</v>
      </c>
    </row>
    <row r="65" spans="1:15" s="4" customFormat="1" ht="31.5" x14ac:dyDescent="0.25">
      <c r="A65" s="32">
        <v>61</v>
      </c>
      <c r="B65" s="28" t="s">
        <v>29</v>
      </c>
      <c r="C65" s="26" t="s">
        <v>20</v>
      </c>
      <c r="D65" s="25" t="s">
        <v>21</v>
      </c>
      <c r="E65" s="40">
        <v>1</v>
      </c>
      <c r="F65" s="29">
        <v>3304</v>
      </c>
      <c r="G65" s="7">
        <v>2974</v>
      </c>
      <c r="H65" s="7">
        <v>3734</v>
      </c>
      <c r="I65" s="7"/>
      <c r="J65" s="7"/>
      <c r="K65" s="7">
        <f t="shared" ref="K65:K71" si="45">AVERAGE(F65:H65)</f>
        <v>3337.3333333333335</v>
      </c>
      <c r="L65" s="9">
        <f t="shared" ref="L65:L71" si="46">SQRT(((SUM((POWER(H65-K65,2)),(POWER(G65-K65,2)),(POWER(F65-K65,2)))/(COLUMNS(F65:H65)-1))))</f>
        <v>381.09491381194437</v>
      </c>
      <c r="M65" s="9">
        <f t="shared" ref="M65:M71" si="47">L65/K65*100</f>
        <v>11.419144441029095</v>
      </c>
      <c r="N65" s="10">
        <f>ROUND(K65,2)</f>
        <v>3337.33</v>
      </c>
      <c r="O65" s="10">
        <f t="shared" ref="O65:O71" si="48">N65*E65</f>
        <v>3337.33</v>
      </c>
    </row>
    <row r="66" spans="1:15" s="4" customFormat="1" ht="56.25" customHeight="1" x14ac:dyDescent="0.25">
      <c r="A66" s="21">
        <v>62</v>
      </c>
      <c r="B66" s="28" t="s">
        <v>25</v>
      </c>
      <c r="C66" s="26" t="s">
        <v>20</v>
      </c>
      <c r="D66" s="25" t="s">
        <v>21</v>
      </c>
      <c r="E66" s="28">
        <v>1</v>
      </c>
      <c r="F66" s="29">
        <v>15345</v>
      </c>
      <c r="G66" s="7">
        <v>13811</v>
      </c>
      <c r="H66" s="7">
        <v>16880</v>
      </c>
      <c r="I66" s="7"/>
      <c r="J66" s="7"/>
      <c r="K66" s="7">
        <f t="shared" si="45"/>
        <v>15345.333333333334</v>
      </c>
      <c r="L66" s="9">
        <f t="shared" si="46"/>
        <v>1534.5000271532529</v>
      </c>
      <c r="M66" s="9">
        <f t="shared" si="47"/>
        <v>9.9997829556428837</v>
      </c>
      <c r="N66" s="10">
        <f t="shared" ref="N66:N68" si="49">ROUND(K66,2)</f>
        <v>15345.33</v>
      </c>
      <c r="O66" s="10">
        <f t="shared" si="48"/>
        <v>15345.33</v>
      </c>
    </row>
    <row r="67" spans="1:15" s="39" customFormat="1" ht="40.5" customHeight="1" x14ac:dyDescent="0.25">
      <c r="A67" s="33">
        <v>63</v>
      </c>
      <c r="B67" s="28" t="s">
        <v>24</v>
      </c>
      <c r="C67" s="34" t="s">
        <v>20</v>
      </c>
      <c r="D67" s="25" t="s">
        <v>21</v>
      </c>
      <c r="E67" s="28">
        <v>1</v>
      </c>
      <c r="F67" s="35">
        <v>6911</v>
      </c>
      <c r="G67" s="36">
        <v>6220</v>
      </c>
      <c r="H67" s="36">
        <v>7602</v>
      </c>
      <c r="I67" s="36"/>
      <c r="J67" s="36"/>
      <c r="K67" s="36">
        <f t="shared" si="45"/>
        <v>6911</v>
      </c>
      <c r="L67" s="37">
        <f t="shared" si="46"/>
        <v>691</v>
      </c>
      <c r="M67" s="37">
        <f t="shared" si="47"/>
        <v>9.9985530313992186</v>
      </c>
      <c r="N67" s="38">
        <f t="shared" si="49"/>
        <v>6911</v>
      </c>
      <c r="O67" s="38">
        <f t="shared" si="48"/>
        <v>6911</v>
      </c>
    </row>
    <row r="68" spans="1:15" s="4" customFormat="1" ht="31.5" x14ac:dyDescent="0.25">
      <c r="A68" s="32">
        <v>64</v>
      </c>
      <c r="B68" s="28" t="s">
        <v>31</v>
      </c>
      <c r="C68" s="26" t="s">
        <v>20</v>
      </c>
      <c r="D68" s="25" t="s">
        <v>21</v>
      </c>
      <c r="E68" s="40">
        <v>28</v>
      </c>
      <c r="F68" s="29">
        <v>6236</v>
      </c>
      <c r="G68" s="7">
        <v>5612</v>
      </c>
      <c r="H68" s="7">
        <v>6860</v>
      </c>
      <c r="I68" s="7"/>
      <c r="J68" s="7"/>
      <c r="K68" s="7">
        <f t="shared" ref="K68" si="50">AVERAGE(F68:H68)</f>
        <v>6236</v>
      </c>
      <c r="L68" s="9">
        <f t="shared" ref="L68" si="51">SQRT(((SUM((POWER(H68-K68,2)),(POWER(G68-K68,2)),(POWER(F68-K68,2)))/(COLUMNS(F68:H68)-1))))</f>
        <v>624</v>
      </c>
      <c r="M68" s="9">
        <f t="shared" ref="M68" si="52">L68/K68*100</f>
        <v>10.006414368184734</v>
      </c>
      <c r="N68" s="10">
        <f>ROUND(K68,2)</f>
        <v>6236</v>
      </c>
      <c r="O68" s="10">
        <f t="shared" ref="O68" si="53">N68*E68</f>
        <v>174608</v>
      </c>
    </row>
    <row r="69" spans="1:15" s="4" customFormat="1" ht="31.5" x14ac:dyDescent="0.25">
      <c r="A69" s="21">
        <v>65</v>
      </c>
      <c r="B69" s="28" t="s">
        <v>26</v>
      </c>
      <c r="C69" s="26" t="s">
        <v>20</v>
      </c>
      <c r="D69" s="25" t="s">
        <v>21</v>
      </c>
      <c r="E69" s="28">
        <v>28</v>
      </c>
      <c r="F69" s="30">
        <v>6863</v>
      </c>
      <c r="G69" s="7">
        <v>6177</v>
      </c>
      <c r="H69" s="7">
        <v>7549</v>
      </c>
      <c r="I69" s="7"/>
      <c r="J69" s="7"/>
      <c r="K69" s="7">
        <f t="shared" si="45"/>
        <v>6863</v>
      </c>
      <c r="L69" s="9">
        <f t="shared" si="46"/>
        <v>686</v>
      </c>
      <c r="M69" s="9">
        <f t="shared" si="47"/>
        <v>9.9956287337898875</v>
      </c>
      <c r="N69" s="10">
        <f t="shared" ref="N69:N71" si="54">ROUND(K69,2)</f>
        <v>6863</v>
      </c>
      <c r="O69" s="10">
        <f t="shared" si="48"/>
        <v>192164</v>
      </c>
    </row>
    <row r="70" spans="1:15" s="4" customFormat="1" ht="31.5" x14ac:dyDescent="0.25">
      <c r="A70" s="21">
        <v>66</v>
      </c>
      <c r="B70" s="28" t="s">
        <v>28</v>
      </c>
      <c r="C70" s="26" t="s">
        <v>20</v>
      </c>
      <c r="D70" s="25" t="s">
        <v>21</v>
      </c>
      <c r="E70" s="28">
        <v>1</v>
      </c>
      <c r="F70" s="29">
        <v>12500</v>
      </c>
      <c r="G70" s="7">
        <v>11250</v>
      </c>
      <c r="H70" s="7">
        <v>13750</v>
      </c>
      <c r="I70" s="7"/>
      <c r="J70" s="7"/>
      <c r="K70" s="7">
        <f t="shared" si="45"/>
        <v>12500</v>
      </c>
      <c r="L70" s="9">
        <f t="shared" si="46"/>
        <v>1250</v>
      </c>
      <c r="M70" s="9">
        <f t="shared" si="47"/>
        <v>10</v>
      </c>
      <c r="N70" s="10">
        <f t="shared" si="54"/>
        <v>12500</v>
      </c>
      <c r="O70" s="10">
        <f t="shared" si="48"/>
        <v>12500</v>
      </c>
    </row>
    <row r="71" spans="1:15" s="4" customFormat="1" ht="56.25" customHeight="1" x14ac:dyDescent="0.25">
      <c r="A71" s="21">
        <v>67</v>
      </c>
      <c r="B71" s="28" t="s">
        <v>29</v>
      </c>
      <c r="C71" s="26" t="s">
        <v>20</v>
      </c>
      <c r="D71" s="25" t="s">
        <v>21</v>
      </c>
      <c r="E71" s="28">
        <v>1</v>
      </c>
      <c r="F71" s="29">
        <v>11273</v>
      </c>
      <c r="G71" s="7">
        <v>10146</v>
      </c>
      <c r="H71" s="7">
        <v>12400</v>
      </c>
      <c r="I71" s="7"/>
      <c r="J71" s="7"/>
      <c r="K71" s="7">
        <f t="shared" si="45"/>
        <v>11273</v>
      </c>
      <c r="L71" s="9">
        <f t="shared" si="46"/>
        <v>1127</v>
      </c>
      <c r="M71" s="9">
        <f t="shared" si="47"/>
        <v>9.9973387740619177</v>
      </c>
      <c r="N71" s="10">
        <f t="shared" si="54"/>
        <v>11273</v>
      </c>
      <c r="O71" s="10">
        <f t="shared" si="48"/>
        <v>11273</v>
      </c>
    </row>
    <row r="72" spans="1:15" s="4" customFormat="1" ht="52.5" customHeight="1" x14ac:dyDescent="0.25">
      <c r="A72" s="21">
        <v>68</v>
      </c>
      <c r="B72" s="28" t="s">
        <v>24</v>
      </c>
      <c r="C72" s="26" t="s">
        <v>20</v>
      </c>
      <c r="D72" s="25" t="s">
        <v>21</v>
      </c>
      <c r="E72" s="28">
        <v>1</v>
      </c>
      <c r="F72" s="29">
        <v>6911</v>
      </c>
      <c r="G72" s="7">
        <v>6220</v>
      </c>
      <c r="H72" s="7">
        <v>7602</v>
      </c>
      <c r="I72" s="7"/>
      <c r="J72" s="7"/>
      <c r="K72" s="7">
        <f t="shared" si="40"/>
        <v>6911</v>
      </c>
      <c r="L72" s="9">
        <f t="shared" si="41"/>
        <v>691</v>
      </c>
      <c r="M72" s="9">
        <f t="shared" si="42"/>
        <v>9.9985530313992186</v>
      </c>
      <c r="N72" s="10">
        <f t="shared" si="44"/>
        <v>6911</v>
      </c>
      <c r="O72" s="10">
        <f t="shared" si="43"/>
        <v>6911</v>
      </c>
    </row>
    <row r="73" spans="1:15" s="4" customFormat="1" ht="52.5" customHeight="1" x14ac:dyDescent="0.25">
      <c r="A73" s="21">
        <v>69</v>
      </c>
      <c r="B73" s="28" t="s">
        <v>25</v>
      </c>
      <c r="C73" s="26" t="s">
        <v>20</v>
      </c>
      <c r="D73" s="25" t="s">
        <v>21</v>
      </c>
      <c r="E73" s="28">
        <v>2</v>
      </c>
      <c r="F73" s="29">
        <v>15345</v>
      </c>
      <c r="G73" s="7">
        <v>13811</v>
      </c>
      <c r="H73" s="7">
        <v>16880</v>
      </c>
      <c r="I73" s="7"/>
      <c r="J73" s="7"/>
      <c r="K73" s="7">
        <f t="shared" si="40"/>
        <v>15345.333333333334</v>
      </c>
      <c r="L73" s="9">
        <f t="shared" si="41"/>
        <v>1534.5000271532529</v>
      </c>
      <c r="M73" s="9">
        <f t="shared" si="42"/>
        <v>9.9997829556428837</v>
      </c>
      <c r="N73" s="10">
        <f t="shared" si="44"/>
        <v>15345.33</v>
      </c>
      <c r="O73" s="10">
        <f t="shared" si="43"/>
        <v>30690.66</v>
      </c>
    </row>
    <row r="74" spans="1:15" s="4" customFormat="1" ht="52.5" customHeight="1" x14ac:dyDescent="0.25">
      <c r="A74" s="21">
        <v>70</v>
      </c>
      <c r="B74" s="28" t="s">
        <v>27</v>
      </c>
      <c r="C74" s="26" t="s">
        <v>20</v>
      </c>
      <c r="D74" s="25" t="s">
        <v>21</v>
      </c>
      <c r="E74" s="28">
        <v>15</v>
      </c>
      <c r="F74" s="29">
        <v>16500</v>
      </c>
      <c r="G74" s="7">
        <v>14850</v>
      </c>
      <c r="H74" s="7">
        <v>18150</v>
      </c>
      <c r="I74" s="7"/>
      <c r="J74" s="7"/>
      <c r="K74" s="7">
        <f t="shared" si="40"/>
        <v>16500</v>
      </c>
      <c r="L74" s="9">
        <f t="shared" si="41"/>
        <v>1650</v>
      </c>
      <c r="M74" s="9">
        <f t="shared" si="42"/>
        <v>10</v>
      </c>
      <c r="N74" s="10">
        <f t="shared" si="44"/>
        <v>16500</v>
      </c>
      <c r="O74" s="10">
        <f t="shared" si="43"/>
        <v>247500</v>
      </c>
    </row>
    <row r="75" spans="1:15" s="39" customFormat="1" ht="40.5" customHeight="1" x14ac:dyDescent="0.25">
      <c r="A75" s="33">
        <v>71</v>
      </c>
      <c r="B75" s="28" t="s">
        <v>26</v>
      </c>
      <c r="C75" s="34" t="s">
        <v>20</v>
      </c>
      <c r="D75" s="25" t="s">
        <v>21</v>
      </c>
      <c r="E75" s="28">
        <v>30</v>
      </c>
      <c r="F75" s="35">
        <v>8969</v>
      </c>
      <c r="G75" s="36">
        <v>8072</v>
      </c>
      <c r="H75" s="36">
        <v>9866</v>
      </c>
      <c r="I75" s="36"/>
      <c r="J75" s="36"/>
      <c r="K75" s="36">
        <f t="shared" si="40"/>
        <v>8969</v>
      </c>
      <c r="L75" s="37">
        <f t="shared" si="41"/>
        <v>897</v>
      </c>
      <c r="M75" s="37">
        <f t="shared" si="42"/>
        <v>10.001114951499609</v>
      </c>
      <c r="N75" s="38">
        <f t="shared" si="44"/>
        <v>8969</v>
      </c>
      <c r="O75" s="38">
        <f t="shared" si="43"/>
        <v>269070</v>
      </c>
    </row>
    <row r="76" spans="1:15" s="4" customFormat="1" ht="30.75" customHeight="1" x14ac:dyDescent="0.25">
      <c r="A76" s="21">
        <v>72</v>
      </c>
      <c r="B76" s="28" t="s">
        <v>28</v>
      </c>
      <c r="C76" s="26" t="s">
        <v>20</v>
      </c>
      <c r="D76" s="25" t="s">
        <v>21</v>
      </c>
      <c r="E76" s="28">
        <v>1</v>
      </c>
      <c r="F76" s="29">
        <v>12500</v>
      </c>
      <c r="G76" s="7">
        <v>11250</v>
      </c>
      <c r="H76" s="7">
        <v>13750</v>
      </c>
      <c r="I76" s="7"/>
      <c r="J76" s="7"/>
      <c r="K76" s="7">
        <f t="shared" ref="K76" si="55">AVERAGE(F76:H76)</f>
        <v>12500</v>
      </c>
      <c r="L76" s="9">
        <f t="shared" ref="L76" si="56">SQRT(((SUM((POWER(H76-K76,2)),(POWER(G76-K76,2)),(POWER(F76-K76,2)))/(COLUMNS(F76:H76)-1))))</f>
        <v>1250</v>
      </c>
      <c r="M76" s="9">
        <f t="shared" ref="M76" si="57">L76/K76*100</f>
        <v>10</v>
      </c>
      <c r="N76" s="10">
        <f>ROUND(K76,2)</f>
        <v>12500</v>
      </c>
      <c r="O76" s="10">
        <f t="shared" ref="O76" si="58">N76*E76</f>
        <v>12500</v>
      </c>
    </row>
    <row r="77" spans="1:15" s="4" customFormat="1" ht="44.25" customHeight="1" x14ac:dyDescent="0.25">
      <c r="A77" s="21">
        <v>73</v>
      </c>
      <c r="B77" s="28" t="s">
        <v>29</v>
      </c>
      <c r="C77" s="26" t="s">
        <v>20</v>
      </c>
      <c r="D77" s="25" t="s">
        <v>21</v>
      </c>
      <c r="E77" s="28">
        <v>1</v>
      </c>
      <c r="F77" s="29">
        <v>11273</v>
      </c>
      <c r="G77" s="7">
        <v>10146</v>
      </c>
      <c r="H77" s="7">
        <v>12400</v>
      </c>
      <c r="I77" s="7"/>
      <c r="J77" s="7"/>
      <c r="K77" s="7">
        <f t="shared" ref="K77" si="59">AVERAGE(F77:H77)</f>
        <v>11273</v>
      </c>
      <c r="L77" s="9">
        <f t="shared" ref="L77" si="60">SQRT(((SUM((POWER(H77-K77,2)),(POWER(G77-K77,2)),(POWER(F77-K77,2)))/(COLUMNS(F77:H77)-1))))</f>
        <v>1127</v>
      </c>
      <c r="M77" s="9">
        <f t="shared" ref="M77" si="61">L77/K77*100</f>
        <v>9.9973387740619177</v>
      </c>
      <c r="N77" s="10">
        <f t="shared" ref="N77" si="62">ROUND(K77,2)</f>
        <v>11273</v>
      </c>
      <c r="O77" s="10">
        <f t="shared" ref="O77" si="63">N77*E77</f>
        <v>11273</v>
      </c>
    </row>
    <row r="78" spans="1:15" ht="15.75" x14ac:dyDescent="0.2">
      <c r="A78" s="21"/>
      <c r="B78" s="20"/>
      <c r="C78" s="6"/>
      <c r="D78" s="27"/>
      <c r="E78" s="20"/>
      <c r="F78" s="7"/>
      <c r="G78" s="8"/>
      <c r="H78" s="7"/>
      <c r="I78" s="7"/>
      <c r="J78" s="7"/>
      <c r="K78" s="7"/>
      <c r="L78" s="9"/>
      <c r="M78" s="9"/>
      <c r="N78" s="10"/>
      <c r="O78" s="10">
        <f>SUM(O5:O77)</f>
        <v>5401418.9400000004</v>
      </c>
    </row>
    <row r="79" spans="1:15" ht="15.75" x14ac:dyDescent="0.2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ht="15.75" x14ac:dyDescent="0.2">
      <c r="A80" s="43" t="s">
        <v>18</v>
      </c>
      <c r="B80" s="43"/>
      <c r="C80" s="43"/>
      <c r="D80" s="43"/>
      <c r="E80" s="43"/>
      <c r="F80" s="43"/>
      <c r="G80" s="43"/>
      <c r="H80" s="43"/>
      <c r="I80" s="11"/>
      <c r="J80" s="11"/>
      <c r="K80" s="10">
        <f>O78</f>
        <v>5401418.9400000004</v>
      </c>
      <c r="L80" s="12" t="s">
        <v>19</v>
      </c>
      <c r="M80" s="12"/>
      <c r="N80" s="12"/>
      <c r="O80" s="13"/>
    </row>
    <row r="81" spans="1:15" ht="15.75" x14ac:dyDescent="0.2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</row>
    <row r="82" spans="1:15" ht="15.75" x14ac:dyDescent="0.25">
      <c r="A82" s="42"/>
      <c r="B82" s="42"/>
      <c r="C82" s="42"/>
      <c r="D82" s="42"/>
      <c r="E82" s="14"/>
      <c r="F82" s="15"/>
      <c r="G82" s="16"/>
      <c r="H82" s="17"/>
      <c r="I82" s="17"/>
      <c r="J82" s="17"/>
      <c r="K82" s="18"/>
      <c r="L82" s="18"/>
      <c r="M82" s="18"/>
      <c r="N82" s="18"/>
      <c r="O82" s="18"/>
    </row>
    <row r="83" spans="1:15" ht="18.75" x14ac:dyDescent="0.3">
      <c r="A83" s="14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3"/>
      <c r="O83" s="14"/>
    </row>
    <row r="84" spans="1:15" ht="15.75" x14ac:dyDescent="0.25">
      <c r="A84" s="14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14"/>
    </row>
    <row r="85" spans="1:15" ht="18.75" x14ac:dyDescent="0.3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</row>
    <row r="86" spans="1:15" x14ac:dyDescent="0.2">
      <c r="K86" s="19"/>
    </row>
  </sheetData>
  <mergeCells count="13">
    <mergeCell ref="M1:O1"/>
    <mergeCell ref="A80:H80"/>
    <mergeCell ref="A81:O81"/>
    <mergeCell ref="A82:D82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Михаил Зайцев</cp:lastModifiedBy>
  <cp:revision>3</cp:revision>
  <cp:lastPrinted>2025-01-20T08:11:31Z</cp:lastPrinted>
  <dcterms:created xsi:type="dcterms:W3CDTF">2014-05-19T23:28:21Z</dcterms:created>
  <dcterms:modified xsi:type="dcterms:W3CDTF">2025-03-25T05:26:39Z</dcterms:modified>
</cp:coreProperties>
</file>