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Извещение на 2025 год\Перчатки нитриловые\"/>
    </mc:Choice>
  </mc:AlternateContent>
  <bookViews>
    <workbookView xWindow="0" yWindow="0" windowWidth="28800" windowHeight="11835"/>
  </bookViews>
  <sheets>
    <sheet name="Лист2" sheetId="2" r:id="rId1"/>
  </sheets>
  <definedNames>
    <definedName name="OLE_LINK1" localSheetId="0">Лист2!$B$9</definedName>
    <definedName name="_xlnm.Print_Area" localSheetId="0">Лист2!$A$1:$O$22</definedName>
  </definedNames>
  <calcPr calcId="152511"/>
</workbook>
</file>

<file path=xl/calcChain.xml><?xml version="1.0" encoding="utf-8"?>
<calcChain xmlns="http://schemas.openxmlformats.org/spreadsheetml/2006/main">
  <c r="O14" i="2" l="1"/>
  <c r="O13" i="2"/>
  <c r="O12" i="2"/>
  <c r="M13" i="2" l="1"/>
  <c r="N13" i="2" s="1"/>
  <c r="L13" i="2"/>
  <c r="L14" i="2"/>
  <c r="L12" i="2"/>
  <c r="M14" i="2"/>
  <c r="N14" i="2" s="1"/>
  <c r="M12" i="2"/>
  <c r="N12" i="2" s="1"/>
  <c r="O15" i="2"/>
</calcChain>
</file>

<file path=xl/sharedStrings.xml><?xml version="1.0" encoding="utf-8"?>
<sst xmlns="http://schemas.openxmlformats.org/spreadsheetml/2006/main" count="28" uniqueCount="24">
  <si>
    <t>Кол-во</t>
  </si>
  <si>
    <t>№ п/п</t>
  </si>
  <si>
    <t>Количество предложений поставщиков</t>
  </si>
  <si>
    <t>Среднее значение цены единицы, руб.</t>
  </si>
  <si>
    <t>Среднее квадратичное отклонение</t>
  </si>
  <si>
    <t>Коэффициент вариации (%)</t>
  </si>
  <si>
    <t>Цена, руб. за единицу товара, работы, услуги (руб.)</t>
  </si>
  <si>
    <t>* Расчет начальной (максимальной) цены по позиции производится по формуле:</t>
  </si>
  <si>
    <t>Наименование товара, работы, услуги (в том числе основные характеристики объекта закупки)</t>
  </si>
  <si>
    <t>Используемый метод определения начальной (максимальной) цены договора: метод сопоставимых рыночных цен (анализ рынка)</t>
  </si>
  <si>
    <t>Начальная (максимальная) цена договора по позиции, руб.*</t>
  </si>
  <si>
    <t>Дата подготовки обоснования НМЦД:</t>
  </si>
  <si>
    <t>где:
 - НМЦД, определяемая методом сопоставимых рыночных цен (анализа рынка);
v - количество (объем) закупаемого товара (работы, услуги);
n - количество значений, используемых в расчете;
i - номер источника ценовой информации;
 - - цена единицы товара, работы, услуги, представленная в источнике с номером i, скорректированная с учетом коэффициентов (индексов), применяемых для пересчета цен товаров, работ, услуг с учетом различий в характеристиках товаров, коммерческих и (или) финансовых условий поставок товаров, выполнения работ, оказания услуг</t>
  </si>
  <si>
    <t>Обоснование начальной (максимальной) цены договора</t>
  </si>
  <si>
    <t>ед.изм</t>
  </si>
  <si>
    <t xml:space="preserve">                      Приложение  №    2                                                     к документации запроса котировок в электронной форме</t>
  </si>
  <si>
    <t>ИТОГО</t>
  </si>
  <si>
    <t>пара</t>
  </si>
  <si>
    <t xml:space="preserve">Предмет договора: Поставка товара (перчатки одноразовые) </t>
  </si>
  <si>
    <t>06.03.2025 г.</t>
  </si>
  <si>
    <t>Перчатки одноразовые</t>
  </si>
  <si>
    <t xml:space="preserve">Вх. № 9 от 25.02.2025 г.
</t>
  </si>
  <si>
    <t>Вх. №19 от 05.03.2025 г.</t>
  </si>
  <si>
    <t xml:space="preserve">Вх.18 от 05.03.2025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</si>
</sst>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/>
    <xf numFmtId="0" fontId="2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5" fillId="0" borderId="1" xfId="0" applyFont="1" applyBorder="1" applyAlignment="1">
      <alignment vertical="center" textRotation="90" wrapText="1"/>
    </xf>
    <xf numFmtId="4" fontId="6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1" fillId="0" borderId="5" xfId="0" applyFont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0" fontId="2" fillId="0" borderId="7" xfId="0" applyFont="1" applyBorder="1" applyAlignment="1">
      <alignment horizontal="right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16</xdr:row>
      <xdr:rowOff>114300</xdr:rowOff>
    </xdr:from>
    <xdr:to>
      <xdr:col>4</xdr:col>
      <xdr:colOff>762000</xdr:colOff>
      <xdr:row>16</xdr:row>
      <xdr:rowOff>666750</xdr:rowOff>
    </xdr:to>
    <xdr:pic>
      <xdr:nvPicPr>
        <xdr:cNvPr id="119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743450"/>
          <a:ext cx="5057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topLeftCell="A10" zoomScaleNormal="100" zoomScaleSheetLayoutView="100" workbookViewId="0">
      <selection activeCell="G10" sqref="G10"/>
    </sheetView>
  </sheetViews>
  <sheetFormatPr defaultRowHeight="12.75" x14ac:dyDescent="0.2"/>
  <cols>
    <col min="1" max="1" width="5.28515625" customWidth="1"/>
    <col min="2" max="2" width="44.42578125" customWidth="1"/>
    <col min="3" max="4" width="7.42578125" customWidth="1"/>
    <col min="5" max="5" width="11.85546875" customWidth="1"/>
    <col min="6" max="8" width="16.85546875" customWidth="1"/>
    <col min="9" max="9" width="5.28515625" customWidth="1"/>
    <col min="10" max="10" width="7" customWidth="1"/>
    <col min="11" max="11" width="13.140625" customWidth="1"/>
    <col min="12" max="12" width="13.5703125" customWidth="1"/>
    <col min="13" max="13" width="16.7109375" customWidth="1"/>
    <col min="14" max="14" width="17.5703125" customWidth="1"/>
    <col min="15" max="15" width="19.7109375" customWidth="1"/>
  </cols>
  <sheetData>
    <row r="1" spans="1:15" ht="55.5" customHeight="1" x14ac:dyDescent="0.2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21" t="s">
        <v>15</v>
      </c>
      <c r="N1" s="21"/>
      <c r="O1" s="21"/>
    </row>
    <row r="2" spans="1:15" ht="5.25" customHeight="1" x14ac:dyDescent="0.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1" customHeight="1" x14ac:dyDescent="0.2">
      <c r="A3" s="22" t="s">
        <v>13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ht="9" customHeight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21" customHeight="1" x14ac:dyDescent="0.3">
      <c r="A5" s="7" t="s">
        <v>18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8.25" customHeight="1" x14ac:dyDescent="0.3">
      <c r="A6" s="2"/>
      <c r="B6" s="2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1" customHeight="1" x14ac:dyDescent="0.3">
      <c r="A7" s="4" t="s">
        <v>9</v>
      </c>
      <c r="B7" s="2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6.75" customHeight="1" x14ac:dyDescent="0.3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42.75" customHeight="1" x14ac:dyDescent="0.2">
      <c r="A9" s="30" t="s">
        <v>1</v>
      </c>
      <c r="B9" s="23" t="s">
        <v>8</v>
      </c>
      <c r="C9" s="24"/>
      <c r="D9" s="28" t="s">
        <v>14</v>
      </c>
      <c r="E9" s="27" t="s">
        <v>0</v>
      </c>
      <c r="F9" s="27" t="s">
        <v>6</v>
      </c>
      <c r="G9" s="27"/>
      <c r="H9" s="27"/>
      <c r="I9" s="27"/>
      <c r="J9" s="27"/>
      <c r="K9" s="28" t="s">
        <v>2</v>
      </c>
      <c r="L9" s="27" t="s">
        <v>3</v>
      </c>
      <c r="M9" s="27" t="s">
        <v>4</v>
      </c>
      <c r="N9" s="28" t="s">
        <v>5</v>
      </c>
      <c r="O9" s="27" t="s">
        <v>10</v>
      </c>
    </row>
    <row r="10" spans="1:15" ht="60.75" customHeight="1" x14ac:dyDescent="0.2">
      <c r="A10" s="30"/>
      <c r="B10" s="25"/>
      <c r="C10" s="26"/>
      <c r="D10" s="29"/>
      <c r="E10" s="27"/>
      <c r="F10" s="16" t="s">
        <v>21</v>
      </c>
      <c r="G10" s="16" t="s">
        <v>23</v>
      </c>
      <c r="H10" s="16" t="s">
        <v>22</v>
      </c>
      <c r="I10" s="14"/>
      <c r="J10" s="14"/>
      <c r="K10" s="29"/>
      <c r="L10" s="27"/>
      <c r="M10" s="27"/>
      <c r="N10" s="29"/>
      <c r="O10" s="27"/>
    </row>
    <row r="11" spans="1:15" ht="19.5" customHeight="1" thickBot="1" x14ac:dyDescent="0.35">
      <c r="A11" s="5">
        <v>1</v>
      </c>
      <c r="B11" s="38">
        <v>2</v>
      </c>
      <c r="C11" s="39"/>
      <c r="D11" s="9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">
        <v>11</v>
      </c>
      <c r="M11" s="5">
        <v>12</v>
      </c>
      <c r="N11" s="5">
        <v>13</v>
      </c>
      <c r="O11" s="5">
        <v>14</v>
      </c>
    </row>
    <row r="12" spans="1:15" ht="20.25" customHeight="1" thickBot="1" x14ac:dyDescent="0.3">
      <c r="A12" s="17">
        <v>1</v>
      </c>
      <c r="B12" s="36" t="s">
        <v>20</v>
      </c>
      <c r="C12" s="37"/>
      <c r="D12" s="10" t="s">
        <v>17</v>
      </c>
      <c r="E12" s="10">
        <v>5000</v>
      </c>
      <c r="F12" s="18">
        <v>8.48</v>
      </c>
      <c r="G12" s="18">
        <v>8.65</v>
      </c>
      <c r="H12" s="18">
        <v>8.4</v>
      </c>
      <c r="I12" s="19"/>
      <c r="J12" s="19"/>
      <c r="K12" s="19">
        <v>3</v>
      </c>
      <c r="L12" s="20">
        <f>(F12+G12+H12+I12+J12)/K12</f>
        <v>8.51</v>
      </c>
      <c r="M12" s="20">
        <f>STDEV(F12,G12,H12,I12,J12)</f>
        <v>0.12767145334803703</v>
      </c>
      <c r="N12" s="20">
        <f>M12/L12*100</f>
        <v>1.5002520957466161</v>
      </c>
      <c r="O12" s="20">
        <f>E12*L12</f>
        <v>42550</v>
      </c>
    </row>
    <row r="13" spans="1:15" ht="20.25" customHeight="1" thickBot="1" x14ac:dyDescent="0.3">
      <c r="A13" s="17">
        <v>2</v>
      </c>
      <c r="B13" s="36" t="s">
        <v>20</v>
      </c>
      <c r="C13" s="37"/>
      <c r="D13" s="10" t="s">
        <v>17</v>
      </c>
      <c r="E13" s="10">
        <v>10000</v>
      </c>
      <c r="F13" s="18">
        <v>8.48</v>
      </c>
      <c r="G13" s="18">
        <v>8.65</v>
      </c>
      <c r="H13" s="18">
        <v>8.4</v>
      </c>
      <c r="I13" s="19"/>
      <c r="J13" s="19"/>
      <c r="K13" s="19">
        <v>3</v>
      </c>
      <c r="L13" s="20">
        <f>(F13+G13+H13+I13+J13)/K13</f>
        <v>8.51</v>
      </c>
      <c r="M13" s="20">
        <f>STDEV(F13,G13,H13,I13,J13)</f>
        <v>0.12767145334803703</v>
      </c>
      <c r="N13" s="20">
        <f>M13/L13*100</f>
        <v>1.5002520957466161</v>
      </c>
      <c r="O13" s="20">
        <f t="shared" ref="O13:O14" si="0">E13*L13</f>
        <v>85100</v>
      </c>
    </row>
    <row r="14" spans="1:15" ht="17.25" customHeight="1" thickBot="1" x14ac:dyDescent="0.3">
      <c r="A14" s="17">
        <v>3</v>
      </c>
      <c r="B14" s="36" t="s">
        <v>20</v>
      </c>
      <c r="C14" s="37"/>
      <c r="D14" s="10" t="s">
        <v>17</v>
      </c>
      <c r="E14" s="10">
        <v>5000</v>
      </c>
      <c r="F14" s="18">
        <v>8.48</v>
      </c>
      <c r="G14" s="18">
        <v>8.65</v>
      </c>
      <c r="H14" s="18">
        <v>8.4</v>
      </c>
      <c r="I14" s="19"/>
      <c r="J14" s="19"/>
      <c r="K14" s="19">
        <v>3</v>
      </c>
      <c r="L14" s="20">
        <f>(F14+G14+H14+I14+J14)/K14</f>
        <v>8.51</v>
      </c>
      <c r="M14" s="20">
        <f>STDEV(F14,G14,H14,I14,J14)</f>
        <v>0.12767145334803703</v>
      </c>
      <c r="N14" s="20">
        <f>M14/L14*100</f>
        <v>1.5002520957466161</v>
      </c>
      <c r="O14" s="20">
        <f t="shared" si="0"/>
        <v>42550</v>
      </c>
    </row>
    <row r="15" spans="1:15" ht="19.5" customHeight="1" x14ac:dyDescent="0.35">
      <c r="A15" s="8"/>
      <c r="B15" s="33" t="s">
        <v>16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5"/>
      <c r="N15" s="11"/>
      <c r="O15" s="15">
        <f>SUM(O12:O14)</f>
        <v>170200</v>
      </c>
    </row>
    <row r="16" spans="1:15" ht="16.5" customHeight="1" x14ac:dyDescent="0.3">
      <c r="A16" s="3" t="s">
        <v>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83" customHeight="1" x14ac:dyDescent="0.3">
      <c r="A17" s="32" t="s">
        <v>12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</row>
    <row r="18" spans="1:15" ht="18.75" x14ac:dyDescent="0.3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"/>
    </row>
    <row r="19" spans="1:15" ht="18.75" x14ac:dyDescent="0.3">
      <c r="A19" s="3"/>
      <c r="B19" s="3"/>
      <c r="C19" s="3"/>
      <c r="D19" s="3"/>
      <c r="E19" s="3"/>
      <c r="F19" s="3"/>
      <c r="G19" s="31"/>
      <c r="H19" s="31"/>
      <c r="I19" s="31"/>
      <c r="J19" s="31"/>
      <c r="K19" s="3"/>
      <c r="L19" s="3"/>
      <c r="M19" s="3"/>
      <c r="N19" s="3"/>
      <c r="O19" s="3"/>
    </row>
    <row r="20" spans="1:15" ht="18.75" x14ac:dyDescent="0.3">
      <c r="A20" s="3" t="s">
        <v>11</v>
      </c>
      <c r="E20" s="6"/>
      <c r="F20" t="s">
        <v>19</v>
      </c>
    </row>
    <row r="21" spans="1:15" ht="18.75" x14ac:dyDescent="0.3">
      <c r="A21" s="3"/>
    </row>
    <row r="22" spans="1:15" ht="18.75" x14ac:dyDescent="0.3">
      <c r="A22" s="3"/>
    </row>
  </sheetData>
  <mergeCells count="20">
    <mergeCell ref="G19:J19"/>
    <mergeCell ref="A17:O17"/>
    <mergeCell ref="A18:N18"/>
    <mergeCell ref="B15:M15"/>
    <mergeCell ref="M9:M10"/>
    <mergeCell ref="B13:C13"/>
    <mergeCell ref="D9:D10"/>
    <mergeCell ref="B12:C12"/>
    <mergeCell ref="B11:C11"/>
    <mergeCell ref="B14:C14"/>
    <mergeCell ref="O9:O10"/>
    <mergeCell ref="K9:K10"/>
    <mergeCell ref="E9:E10"/>
    <mergeCell ref="F9:J9"/>
    <mergeCell ref="M1:O1"/>
    <mergeCell ref="A3:O3"/>
    <mergeCell ref="B9:C10"/>
    <mergeCell ref="L9:L10"/>
    <mergeCell ref="N9:N10"/>
    <mergeCell ref="A9:A10"/>
  </mergeCells>
  <phoneticPr fontId="0" type="noConversion"/>
  <printOptions horizontalCentered="1"/>
  <pageMargins left="0.19685039370078741" right="0.19685039370078741" top="0.19685039370078741" bottom="0.19685039370078741" header="0" footer="0"/>
  <pageSetup paperSize="9" scale="66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Лист2!OLE_LINK1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Kurdukova.E.M</dc:creator>
  <cp:lastModifiedBy>user</cp:lastModifiedBy>
  <cp:lastPrinted>2024-06-17T07:34:45Z</cp:lastPrinted>
  <dcterms:created xsi:type="dcterms:W3CDTF">2011-05-04T10:33:42Z</dcterms:created>
  <dcterms:modified xsi:type="dcterms:W3CDTF">2025-03-17T10:53:42Z</dcterms:modified>
</cp:coreProperties>
</file>