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5.15.15.202\ObmenAll\Юридический отдел\02 ЕВТЕЕВА ОЛЬГА\Закупки\2025\4. Запрос котировок\12. Запрос котировок (Газоанализатор ПОЛАР-7)\"/>
    </mc:Choice>
  </mc:AlternateContent>
  <bookViews>
    <workbookView xWindow="0" yWindow="0" windowWidth="28770" windowHeight="12030"/>
  </bookViews>
  <sheets>
    <sheet name="НМЦД" sheetId="1" r:id="rId1"/>
  </sheets>
  <calcPr calcId="162913"/>
</workbook>
</file>

<file path=xl/calcChain.xml><?xml version="1.0" encoding="utf-8"?>
<calcChain xmlns="http://schemas.openxmlformats.org/spreadsheetml/2006/main">
  <c r="O6" i="1" l="1"/>
  <c r="O5" i="1"/>
  <c r="N6" i="1"/>
  <c r="N5" i="1"/>
  <c r="M6" i="1"/>
  <c r="M5" i="1"/>
  <c r="L6" i="1"/>
  <c r="L5" i="1"/>
  <c r="K6" i="1"/>
  <c r="K5" i="1"/>
  <c r="K7" i="1" l="1"/>
  <c r="L7" i="1" s="1"/>
  <c r="M7" i="1" s="1"/>
  <c r="N7" i="1" l="1"/>
  <c r="O7" i="1" s="1"/>
  <c r="O8" i="1" l="1"/>
  <c r="K10" i="1" l="1"/>
</calcChain>
</file>

<file path=xl/sharedStrings.xml><?xml version="1.0" encoding="utf-8"?>
<sst xmlns="http://schemas.openxmlformats.org/spreadsheetml/2006/main" count="36" uniqueCount="32">
  <si>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</si>
  <si>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</si>
  <si>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</si>
  <si>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</si>
  <si>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</si>
  <si>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</si>
  <si>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</si>
  <si>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</si>
  <si>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</si>
  <si>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</si>
  <si>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</si>
  <si>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</si>
  <si>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</si>
  <si>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</si>
  <si>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</si>
  <si>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</si>
  <si>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</si>
  <si>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</si>
  <si>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</si>
  <si>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</si>
  <si>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в соответствии с ТЗ</t>
  </si>
  <si>
    <t>Исполнитель:</t>
  </si>
  <si>
    <t>Специалист по закупкам  О.А. Евтеева ____________________</t>
  </si>
  <si>
    <t xml:space="preserve">МУП "БКС"   </t>
  </si>
  <si>
    <t xml:space="preserve">Приложение
к запросу котировок в электронной форме 
</t>
  </si>
  <si>
    <t>тел. +7(34670)2-41-49  доб. 103</t>
  </si>
  <si>
    <t>шт</t>
  </si>
  <si>
    <t xml:space="preserve">При определениеии начальной (максимальной) цены Договора на 19.03.2025 г. применен метод сопоставимых рыночных цен (анализ рынка). </t>
  </si>
  <si>
    <t>Газоанализатор многокомпонентный "Полар-7"</t>
  </si>
  <si>
    <t>Программное обеспечение для ПК</t>
  </si>
  <si>
    <t>Запасные фильтры очистки пробы</t>
  </si>
  <si>
    <t>Обоснование начальной (максимальной) цены Договора на приобретение газоанализатор отходящих газов для настройки режимов горения котлов.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</si>
</sst>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000"/>
  </numFmts>
  <fonts count="13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164" fontId="1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210608</xdr:colOff>
      <xdr:row>3</xdr:row>
      <xdr:rowOff>1455208</xdr:rowOff>
    </xdr:from>
    <xdr:to>
      <xdr:col>12</xdr:col>
      <xdr:colOff>801158</xdr:colOff>
      <xdr:row>3</xdr:row>
      <xdr:rowOff>1798109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0148358" y="3307291"/>
          <a:ext cx="590550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42209</xdr:colOff>
      <xdr:row>3</xdr:row>
      <xdr:rowOff>1287432</xdr:rowOff>
    </xdr:from>
    <xdr:to>
      <xdr:col>11</xdr:col>
      <xdr:colOff>818207</xdr:colOff>
      <xdr:row>3</xdr:row>
      <xdr:rowOff>1682750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9069792" y="3139515"/>
          <a:ext cx="775998" cy="395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zoomScale="90" zoomScaleNormal="90" zoomScaleSheetLayoutView="90" workbookViewId="0">
      <selection activeCell="A2" sqref="A2:O2"/>
    </sheetView>
  </sheetViews>
  <sheetFormatPr defaultColWidth="9.140625" defaultRowHeight="12.75" x14ac:dyDescent="0.2"/>
  <cols>
    <col min="1" max="1" width="3.140625" style="1" bestFit="1" customWidth="1"/>
    <col min="2" max="2" width="31" style="1" bestFit="1" customWidth="1"/>
    <col min="3" max="3" width="20.5703125" style="1" bestFit="1" customWidth="1"/>
    <col min="4" max="4" width="11.42578125" style="1" customWidth="1"/>
    <col min="5" max="5" width="8.85546875" style="1" bestFit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10" width="15.85546875" style="1" hidden="1" customWidth="1"/>
    <col min="11" max="11" width="18.140625" style="1" bestFit="1" customWidth="1"/>
    <col min="12" max="12" width="13.28515625" style="1" customWidth="1"/>
    <col min="13" max="13" width="14.85546875" style="1" customWidth="1"/>
    <col min="14" max="14" width="12.140625" style="1" customWidth="1"/>
    <col min="15" max="15" width="19.28515625" style="1" customWidth="1"/>
    <col min="16" max="16384" width="9.140625" style="1"/>
  </cols>
  <sheetData>
    <row r="1" spans="1:15" ht="67.5" customHeight="1" x14ac:dyDescent="0.2">
      <c r="B1" s="25" t="s">
        <v>23</v>
      </c>
      <c r="K1" s="33" t="s">
        <v>24</v>
      </c>
      <c r="L1" s="33"/>
      <c r="M1" s="33"/>
      <c r="N1" s="33"/>
      <c r="O1" s="33"/>
    </row>
    <row r="2" spans="1:15" ht="39" customHeight="1" x14ac:dyDescent="0.2">
      <c r="A2" s="34" t="s">
        <v>31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69" customHeight="1" x14ac:dyDescent="0.2">
      <c r="A3" s="35" t="s">
        <v>0</v>
      </c>
      <c r="B3" s="35" t="s">
        <v>1</v>
      </c>
      <c r="C3" s="35" t="s">
        <v>2</v>
      </c>
      <c r="D3" s="35" t="s">
        <v>3</v>
      </c>
      <c r="E3" s="35" t="s">
        <v>4</v>
      </c>
      <c r="F3" s="35" t="s">
        <v>5</v>
      </c>
      <c r="G3" s="35"/>
      <c r="H3" s="35"/>
      <c r="I3" s="2"/>
      <c r="J3" s="2"/>
      <c r="K3" s="36" t="s">
        <v>6</v>
      </c>
      <c r="L3" s="36"/>
      <c r="M3" s="36"/>
      <c r="N3" s="37" t="s">
        <v>7</v>
      </c>
      <c r="O3" s="37"/>
    </row>
    <row r="4" spans="1:15" ht="144" customHeight="1" x14ac:dyDescent="0.2">
      <c r="A4" s="35"/>
      <c r="B4" s="35"/>
      <c r="C4" s="35"/>
      <c r="D4" s="35"/>
      <c r="E4" s="35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ht="73.5" customHeight="1" x14ac:dyDescent="0.2">
      <c r="A5" s="26">
        <v>1</v>
      </c>
      <c r="B5" s="23" t="s">
        <v>28</v>
      </c>
      <c r="C5" s="24" t="s">
        <v>20</v>
      </c>
      <c r="D5" s="23" t="s">
        <v>26</v>
      </c>
      <c r="E5" s="6">
        <v>1</v>
      </c>
      <c r="F5" s="10">
        <v>293180</v>
      </c>
      <c r="G5" s="10">
        <v>287700</v>
      </c>
      <c r="H5" s="10">
        <v>228333.34</v>
      </c>
      <c r="I5" s="10"/>
      <c r="J5" s="10"/>
      <c r="K5" s="10">
        <f>AVERAGE(F5:H5)</f>
        <v>269737.77999999997</v>
      </c>
      <c r="L5" s="12">
        <f>SQRT(((SUM((POWER(H5-K5,2)),(POWER(G5-K5,2)),(POWER(F5-K5,2)))/(COLUMNS(F5:H5)-1))))</f>
        <v>35961.831693966873</v>
      </c>
      <c r="M5" s="12">
        <f>L5/K5*100</f>
        <v>13.332144905310214</v>
      </c>
      <c r="N5" s="13">
        <f>K5</f>
        <v>269737.77999999997</v>
      </c>
      <c r="O5" s="13">
        <f>N5*E5</f>
        <v>269737.77999999997</v>
      </c>
    </row>
    <row r="6" spans="1:15" ht="73.5" customHeight="1" x14ac:dyDescent="0.2">
      <c r="A6" s="28">
        <v>2</v>
      </c>
      <c r="B6" s="23" t="s">
        <v>29</v>
      </c>
      <c r="C6" s="24" t="s">
        <v>20</v>
      </c>
      <c r="D6" s="23" t="s">
        <v>26</v>
      </c>
      <c r="E6" s="6">
        <v>1</v>
      </c>
      <c r="F6" s="10">
        <v>9373.2000000000007</v>
      </c>
      <c r="G6" s="10">
        <v>9198</v>
      </c>
      <c r="H6" s="10">
        <v>7300</v>
      </c>
      <c r="I6" s="10"/>
      <c r="J6" s="10"/>
      <c r="K6" s="10">
        <f>AVERAGE(F6:H6)</f>
        <v>8623.7333333333336</v>
      </c>
      <c r="L6" s="12">
        <f>SQRT(((SUM((POWER(H6-K6,2)),(POWER(G6-K6,2)),(POWER(F6-K6,2)))/(COLUMNS(F6:H6)-1))))</f>
        <v>1149.7287564175012</v>
      </c>
      <c r="M6" s="12">
        <f>L6/K6*100</f>
        <v>13.33214643794066</v>
      </c>
      <c r="N6" s="13">
        <f>K6</f>
        <v>8623.7333333333336</v>
      </c>
      <c r="O6" s="13">
        <f>N6*E6</f>
        <v>8623.7333333333336</v>
      </c>
    </row>
    <row r="7" spans="1:15" ht="73.5" customHeight="1" x14ac:dyDescent="0.2">
      <c r="A7" s="27">
        <v>3</v>
      </c>
      <c r="B7" s="23" t="s">
        <v>30</v>
      </c>
      <c r="C7" s="24" t="s">
        <v>20</v>
      </c>
      <c r="D7" s="23" t="s">
        <v>26</v>
      </c>
      <c r="E7" s="6">
        <v>1</v>
      </c>
      <c r="F7" s="10">
        <v>4815</v>
      </c>
      <c r="G7" s="10">
        <v>4725</v>
      </c>
      <c r="H7" s="10">
        <v>3750</v>
      </c>
      <c r="I7" s="10"/>
      <c r="J7" s="10"/>
      <c r="K7" s="10">
        <f t="shared" ref="K7" si="0">AVERAGE(F7:H7)</f>
        <v>4430</v>
      </c>
      <c r="L7" s="12">
        <f t="shared" ref="L7" si="1">SQRT(((SUM((POWER(H7-K7,2)),(POWER(G7-K7,2)),(POWER(F7-K7,2)))/(COLUMNS(F7:H7)-1))))</f>
        <v>590.61408720077111</v>
      </c>
      <c r="M7" s="12">
        <f t="shared" ref="M7" si="2">L7/K7*100</f>
        <v>13.332146437940656</v>
      </c>
      <c r="N7" s="13">
        <f t="shared" ref="N7" si="3">K7</f>
        <v>4430</v>
      </c>
      <c r="O7" s="13">
        <f t="shared" ref="O7" si="4">N7*E7</f>
        <v>4430</v>
      </c>
    </row>
    <row r="8" spans="1:15" s="4" customFormat="1" ht="15.75" x14ac:dyDescent="0.25">
      <c r="A8" s="5"/>
      <c r="B8" s="9"/>
      <c r="C8" s="7"/>
      <c r="D8" s="8"/>
      <c r="E8" s="9"/>
      <c r="F8" s="10"/>
      <c r="G8" s="11"/>
      <c r="H8" s="10"/>
      <c r="I8" s="10"/>
      <c r="J8" s="10"/>
      <c r="K8" s="10"/>
      <c r="L8" s="12"/>
      <c r="M8" s="12"/>
      <c r="N8" s="13"/>
      <c r="O8" s="13">
        <f>SUM(O5:O7)</f>
        <v>282791.51333333331</v>
      </c>
    </row>
    <row r="9" spans="1:15" s="4" customFormat="1" ht="15.75" x14ac:dyDescent="0.25">
      <c r="A9" s="5"/>
    </row>
    <row r="10" spans="1:15" s="4" customFormat="1" ht="15.75" x14ac:dyDescent="0.25">
      <c r="A10" s="29" t="s">
        <v>18</v>
      </c>
      <c r="B10" s="29"/>
      <c r="C10" s="29"/>
      <c r="D10" s="29"/>
      <c r="E10" s="29"/>
      <c r="F10" s="29"/>
      <c r="G10" s="29"/>
      <c r="H10" s="29"/>
      <c r="I10" s="14"/>
      <c r="J10" s="14"/>
      <c r="K10" s="13">
        <f>O8</f>
        <v>282791.51333333331</v>
      </c>
      <c r="L10" s="15" t="s">
        <v>19</v>
      </c>
      <c r="M10" s="15"/>
      <c r="N10" s="15"/>
      <c r="O10" s="16"/>
    </row>
    <row r="11" spans="1:15" s="4" customFormat="1" ht="30" customHeight="1" x14ac:dyDescent="0.25">
      <c r="A11" s="30" t="s">
        <v>27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</row>
    <row r="12" spans="1:15" s="4" customFormat="1" ht="21" customHeight="1" x14ac:dyDescent="0.25">
      <c r="A12" s="32"/>
      <c r="B12" s="32"/>
      <c r="C12" s="32"/>
      <c r="D12" s="32"/>
      <c r="E12" s="17"/>
      <c r="F12" s="18"/>
      <c r="G12" s="19"/>
      <c r="H12" s="20"/>
      <c r="I12" s="20"/>
      <c r="J12" s="20"/>
      <c r="K12" s="21"/>
      <c r="L12" s="21"/>
      <c r="M12" s="21"/>
      <c r="N12" s="21"/>
      <c r="O12" s="21"/>
    </row>
    <row r="13" spans="1:15" s="4" customFormat="1" ht="21" customHeight="1" x14ac:dyDescent="0.25">
      <c r="A13" s="17"/>
      <c r="B13" s="17" t="s">
        <v>21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s="4" customFormat="1" ht="21" customHeight="1" x14ac:dyDescent="0.25">
      <c r="A14" s="17"/>
      <c r="B14" s="17" t="s">
        <v>22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 ht="15.75" customHeight="1" x14ac:dyDescent="0.2">
      <c r="B15" s="1" t="s">
        <v>25</v>
      </c>
    </row>
    <row r="16" spans="1:15" ht="15.75" customHeight="1" x14ac:dyDescent="0.2">
      <c r="K16" s="22"/>
    </row>
  </sheetData>
  <mergeCells count="13">
    <mergeCell ref="A10:H10"/>
    <mergeCell ref="A11:O11"/>
    <mergeCell ref="A12:D12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urotdel</cp:lastModifiedBy>
  <cp:revision>3</cp:revision>
  <cp:lastPrinted>2025-03-19T09:37:16Z</cp:lastPrinted>
  <dcterms:created xsi:type="dcterms:W3CDTF">2014-05-19T23:28:21Z</dcterms:created>
  <dcterms:modified xsi:type="dcterms:W3CDTF">2025-03-24T03:56:29Z</dcterms:modified>
</cp:coreProperties>
</file>