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zak\Desktop\закупки\закупки по 223 ФЗ\2025 год\Конкурентные закупки\сульфат алюминия\выкладка в еис торги онлайн\"/>
    </mc:Choice>
  </mc:AlternateContent>
  <bookViews>
    <workbookView xWindow="0" yWindow="0" windowWidth="28800" windowHeight="12330"/>
  </bookViews>
  <sheets>
    <sheet name="ОБОСНОВАНИЕ" sheetId="3" r:id="rId1"/>
  </sheets>
  <definedNames>
    <definedName name="_xlnm.Print_Area" localSheetId="0">ОБОСНОВАНИЕ!$A$1:$K$17</definedName>
  </definedNames>
  <calcPr calcId="162913"/>
</workbook>
</file>

<file path=xl/calcChain.xml><?xml version="1.0" encoding="utf-8"?>
<calcChain xmlns="http://schemas.openxmlformats.org/spreadsheetml/2006/main">
  <c r="H9" i="3" l="1"/>
  <c r="I9" i="3" s="1"/>
  <c r="K10" i="3" l="1"/>
  <c r="H15" i="3" s="1"/>
  <c r="J9" i="3" l="1"/>
</calcChain>
</file>

<file path=xl/sharedStrings.xml><?xml version="1.0" encoding="utf-8"?>
<sst xmlns="http://schemas.openxmlformats.org/spreadsheetml/2006/main" count="24" uniqueCount="24">
  <si>
    <t>Количество источников ценовой информации</t>
  </si>
  <si>
    <r>
      <rPr>
        <sz val="12"/>
        <rFont val="Times New Roman"/>
        <family val="1"/>
        <charset val="204"/>
      </rPr>
      <t xml:space="preserve">        
</t>
    </r>
    <r>
      <rPr>
        <sz val="12"/>
        <rFont val="Times New Roman"/>
        <family val="1"/>
        <charset val="204"/>
      </rPr>
      <t xml:space="preserve">
  </t>
    </r>
    <r>
      <rPr>
        <sz val="12"/>
        <rFont val="Arial"/>
        <family val="2"/>
        <charset val="204"/>
      </rPr>
      <t xml:space="preserve">
</t>
    </r>
  </si>
  <si>
    <t>рублей</t>
  </si>
  <si>
    <t>Среднее квадратичное отклонение,
Ϭ</t>
  </si>
  <si>
    <t>Коэффициент вариации *, 
V</t>
  </si>
  <si>
    <t>Средняя арифметическая величина за единицу,
∑</t>
  </si>
  <si>
    <t>итого:</t>
  </si>
  <si>
    <t xml:space="preserve">*     В соответствии с Приказом Минэкономразвития России от 02.10.2013 № 567 «Об утверждении Методических рекомендаций по применению методов определения начальной (максимальной) цены договора, цены договора, заключаемого с единственным поставщиком (подрядчиком, исполнителем)» при расчете была применена формула расчета коэффициента вариации. Коэффициент вариации ссоответствует нормам вышеуказанного Приказа. </t>
  </si>
  <si>
    <t xml:space="preserve">       Начальная (максимальная) цена договора включает в себя все расходы Поставщика, необходимые для осуществления им своих обязательств по поставке товара в полном объеме и надлежащего качества, в том числе все подлежащие к уплате налоги, сборы и другие обязательные платежи, расходы на упаковку, маркировку, страхование, сертификацию, транспортные расходы по доставке товара до места поставки, затраты по хранению товара на складе Поставщика, стоимость всех необходимых погрузочно-разгрузочных работ и иные расходы, связанные с поставкой товара.</t>
  </si>
  <si>
    <t xml:space="preserve">      Начальная (максимальная) цена договора составляет:</t>
  </si>
  <si>
    <t>«Обоснование начальной (максимальной) цены договора»</t>
  </si>
  <si>
    <r>
      <rPr>
        <b/>
        <sz val="9"/>
        <rFont val="Times New Roman"/>
        <family val="1"/>
        <charset val="204"/>
      </rPr>
      <t xml:space="preserve">Приложение №6 </t>
    </r>
    <r>
      <rPr>
        <sz val="9"/>
        <rFont val="Times New Roman"/>
        <family val="1"/>
        <charset val="204"/>
      </rPr>
      <t xml:space="preserve">
к извещению о проведении открытого запроса котировок в электронной форме
    </t>
    </r>
  </si>
  <si>
    <t>Количество</t>
  </si>
  <si>
    <t>Ед. измер.</t>
  </si>
  <si>
    <t xml:space="preserve">Предмет закупки 
</t>
  </si>
  <si>
    <t>Для определения начальной (максимальной) цены договора применён метод сопоставимых рыночных цен (анализа рынка) в соответствии  с Приказом Минэкономразвития России от 02.10.2013 года № 567 «Об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исполнителем)»</t>
  </si>
  <si>
    <r>
      <t xml:space="preserve">Предмет закупки: </t>
    </r>
    <r>
      <rPr>
        <sz val="8"/>
        <color indexed="12"/>
        <rFont val="Times New Roman"/>
        <family val="1"/>
        <charset val="204"/>
      </rPr>
      <t>Поставка алюминия сульфата</t>
    </r>
  </si>
  <si>
    <t>Источник ценовой информации №1</t>
  </si>
  <si>
    <t>Источник ценовой информации №2</t>
  </si>
  <si>
    <t>Источник ценовой информации №3</t>
  </si>
  <si>
    <t xml:space="preserve"> алюминия сульфат</t>
  </si>
  <si>
    <t>тонна</t>
  </si>
  <si>
    <t>Источники информации и цена, руб.</t>
  </si>
  <si>
    <t>Расчёт НМЦД,
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</si>
</sst>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15" x14ac:knownFonts="1">
    <font>
      <sz val="10"/>
      <name val="Arial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6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12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 Cyr"/>
      <family val="2"/>
      <charset val="204"/>
    </font>
    <font>
      <u/>
      <sz val="11.5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164" fontId="13" fillId="0" borderId="0" applyFont="0" applyFill="0" applyBorder="0" applyAlignment="0" applyProtection="0"/>
    <xf numFmtId="0" fontId="13" fillId="0" borderId="0"/>
    <xf numFmtId="165" fontId="1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/>
    <xf numFmtId="0" fontId="1" fillId="0" borderId="0" xfId="0" applyFont="1" applyFill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1" xfId="1" applyFont="1" applyBorder="1" applyAlignment="1" applyProtection="1">
      <alignment horizontal="left" vertical="top" wrapText="1"/>
    </xf>
    <xf numFmtId="4" fontId="10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65" fontId="2" fillId="0" borderId="1" xfId="4" applyFont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0" fillId="0" borderId="4" xfId="0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0" fillId="0" borderId="6" xfId="0" applyFont="1" applyFill="1" applyBorder="1" applyAlignment="1">
      <alignment horizontal="right" vertical="center" wrapText="1"/>
    </xf>
  </cellXfs>
  <cellStyles count="5">
    <cellStyle name="Гиперссылка" xfId="1" builtinId="8"/>
    <cellStyle name="Денежный 2" xfId="2"/>
    <cellStyle name="Обычный" xfId="0" builtinId="0"/>
    <cellStyle name="Обычный 2" xfId="3"/>
    <cellStyle name="Финансовый" xfId="4" builtinId="3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115" zoomScaleNormal="115" zoomScaleSheetLayoutView="115" workbookViewId="0">
      <selection activeCell="A13" sqref="A13:K13"/>
    </sheetView>
  </sheetViews>
  <sheetFormatPr defaultRowHeight="12.75" x14ac:dyDescent="0.2"/>
  <cols>
    <col min="1" max="1" width="29.28515625" style="1" customWidth="1"/>
    <col min="2" max="2" width="6.28515625" style="1" customWidth="1"/>
    <col min="3" max="3" width="6.140625" style="1" customWidth="1"/>
    <col min="4" max="4" width="9.140625" style="1" customWidth="1"/>
    <col min="5" max="7" width="12.140625" style="1" customWidth="1"/>
    <col min="8" max="8" width="9.7109375" style="1" customWidth="1"/>
    <col min="9" max="9" width="9.5703125" style="1" customWidth="1"/>
    <col min="10" max="10" width="8" style="1" customWidth="1"/>
    <col min="11" max="11" width="9.28515625" style="1" customWidth="1"/>
    <col min="12" max="16384" width="9.140625" style="1"/>
  </cols>
  <sheetData>
    <row r="1" spans="1:11" ht="33.75" customHeight="1" x14ac:dyDescent="0.2">
      <c r="A1" s="21" t="s">
        <v>11</v>
      </c>
      <c r="B1" s="21"/>
      <c r="C1" s="22"/>
      <c r="D1" s="22"/>
      <c r="E1" s="22"/>
      <c r="F1" s="22"/>
      <c r="G1" s="22"/>
      <c r="H1" s="22"/>
      <c r="I1" s="22"/>
      <c r="J1" s="22"/>
      <c r="K1" s="22"/>
    </row>
    <row r="2" spans="1:11" ht="12.75" customHeight="1" x14ac:dyDescent="0.2">
      <c r="A2" s="25" t="s">
        <v>10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8" customFormat="1" ht="14.25" customHeight="1" x14ac:dyDescent="0.2">
      <c r="A3" s="24" t="s">
        <v>16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6.75" customHeight="1" x14ac:dyDescent="0.2">
      <c r="A4" s="9"/>
      <c r="B4" s="9"/>
      <c r="C4" s="10"/>
      <c r="D4" s="10"/>
      <c r="E4" s="10"/>
      <c r="F4" s="10"/>
      <c r="G4" s="10"/>
      <c r="H4" s="10"/>
      <c r="I4" s="10"/>
      <c r="J4" s="10"/>
      <c r="K4" s="10"/>
    </row>
    <row r="5" spans="1:11" s="2" customFormat="1" ht="34.5" customHeight="1" x14ac:dyDescent="0.2">
      <c r="A5" s="23" t="s">
        <v>15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9.75" customHeight="1" x14ac:dyDescent="0.2">
      <c r="A6" s="9"/>
      <c r="B6" s="9"/>
      <c r="C6" s="10"/>
      <c r="D6" s="10"/>
      <c r="E6" s="10"/>
      <c r="F6" s="10"/>
      <c r="G6" s="10"/>
      <c r="H6" s="10"/>
      <c r="I6" s="10"/>
      <c r="J6" s="10"/>
      <c r="K6" s="10"/>
    </row>
    <row r="7" spans="1:11" s="4" customFormat="1" ht="24" customHeight="1" x14ac:dyDescent="0.2">
      <c r="A7" s="28" t="s">
        <v>14</v>
      </c>
      <c r="B7" s="32" t="s">
        <v>13</v>
      </c>
      <c r="C7" s="28" t="s">
        <v>12</v>
      </c>
      <c r="D7" s="28" t="s">
        <v>0</v>
      </c>
      <c r="E7" s="28" t="s">
        <v>22</v>
      </c>
      <c r="F7" s="28"/>
      <c r="G7" s="28"/>
      <c r="H7" s="29" t="s">
        <v>5</v>
      </c>
      <c r="I7" s="29" t="s">
        <v>3</v>
      </c>
      <c r="J7" s="28" t="s">
        <v>4</v>
      </c>
      <c r="K7" s="28" t="s">
        <v>23</v>
      </c>
    </row>
    <row r="8" spans="1:11" s="6" customFormat="1" ht="36" customHeight="1" x14ac:dyDescent="0.15">
      <c r="A8" s="28"/>
      <c r="B8" s="33"/>
      <c r="C8" s="28"/>
      <c r="D8" s="28"/>
      <c r="E8" s="13" t="s">
        <v>17</v>
      </c>
      <c r="F8" s="13" t="s">
        <v>18</v>
      </c>
      <c r="G8" s="13" t="s">
        <v>19</v>
      </c>
      <c r="H8" s="30"/>
      <c r="I8" s="30"/>
      <c r="J8" s="28"/>
      <c r="K8" s="28"/>
    </row>
    <row r="9" spans="1:11" s="6" customFormat="1" ht="15" customHeight="1" x14ac:dyDescent="0.15">
      <c r="A9" s="15" t="s">
        <v>20</v>
      </c>
      <c r="B9" s="16" t="s">
        <v>21</v>
      </c>
      <c r="C9" s="16">
        <v>40</v>
      </c>
      <c r="D9" s="16">
        <v>3</v>
      </c>
      <c r="E9" s="19">
        <v>30000</v>
      </c>
      <c r="F9" s="19">
        <v>45000</v>
      </c>
      <c r="G9" s="19">
        <v>27700</v>
      </c>
      <c r="H9" s="20">
        <f>AVERAGE(E9:G9)</f>
        <v>34233.333333333336</v>
      </c>
      <c r="I9" s="17">
        <f>SQRT((POWER(E9-H9,2)+POWER(F9-H9,2)+POWER(G9-H9,2))/(D9-1))</f>
        <v>9394.8567489522338</v>
      </c>
      <c r="J9" s="18">
        <f>I9/H9</f>
        <v>0.27443593229655988</v>
      </c>
      <c r="K9" s="17">
        <v>1369320</v>
      </c>
    </row>
    <row r="10" spans="1:11" s="5" customFormat="1" ht="12" customHeight="1" x14ac:dyDescent="0.2">
      <c r="A10" s="34" t="s">
        <v>6</v>
      </c>
      <c r="B10" s="35"/>
      <c r="C10" s="35"/>
      <c r="D10" s="35"/>
      <c r="E10" s="35"/>
      <c r="F10" s="35"/>
      <c r="G10" s="35"/>
      <c r="H10" s="35"/>
      <c r="I10" s="35"/>
      <c r="J10" s="36"/>
      <c r="K10" s="14">
        <f>SUM(K9:K9)</f>
        <v>1369320</v>
      </c>
    </row>
    <row r="11" spans="1:11" ht="39.75" customHeight="1" x14ac:dyDescent="0.2">
      <c r="A11" s="23" t="s">
        <v>7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 ht="9.7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ht="44.25" customHeight="1" x14ac:dyDescent="0.2">
      <c r="A13" s="23" t="s">
        <v>8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1" ht="9.7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s="7" customFormat="1" ht="14.25" customHeight="1" x14ac:dyDescent="0.2">
      <c r="A15" s="31" t="s">
        <v>9</v>
      </c>
      <c r="B15" s="31"/>
      <c r="C15" s="31"/>
      <c r="D15" s="31"/>
      <c r="E15" s="31"/>
      <c r="F15" s="31"/>
      <c r="G15" s="31"/>
      <c r="H15" s="11">
        <f>K10</f>
        <v>1369320</v>
      </c>
      <c r="I15" s="12" t="s">
        <v>2</v>
      </c>
      <c r="J15" s="12"/>
      <c r="K15" s="12"/>
    </row>
    <row r="16" spans="1:11" ht="7.5" customHeight="1" x14ac:dyDescent="0.2">
      <c r="A16" s="26" t="s">
        <v>1</v>
      </c>
      <c r="B16" s="26"/>
      <c r="C16" s="27"/>
      <c r="D16" s="27"/>
      <c r="E16" s="27"/>
      <c r="F16" s="27"/>
      <c r="G16" s="27"/>
      <c r="H16" s="27"/>
      <c r="I16" s="27"/>
      <c r="J16" s="27"/>
      <c r="K16" s="27"/>
    </row>
    <row r="17" spans="1:10" ht="6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</sheetData>
  <mergeCells count="18">
    <mergeCell ref="B7:B8"/>
    <mergeCell ref="A10:J10"/>
    <mergeCell ref="A1:K1"/>
    <mergeCell ref="A5:K5"/>
    <mergeCell ref="A3:K3"/>
    <mergeCell ref="A2:K2"/>
    <mergeCell ref="A16:K16"/>
    <mergeCell ref="A11:K11"/>
    <mergeCell ref="C7:C8"/>
    <mergeCell ref="A7:A8"/>
    <mergeCell ref="E7:G7"/>
    <mergeCell ref="K7:K8"/>
    <mergeCell ref="J7:J8"/>
    <mergeCell ref="D7:D8"/>
    <mergeCell ref="A13:K13"/>
    <mergeCell ref="H7:H8"/>
    <mergeCell ref="I7:I8"/>
    <mergeCell ref="A15:G15"/>
  </mergeCells>
  <phoneticPr fontId="0" type="noConversion"/>
  <conditionalFormatting sqref="J9">
    <cfRule type="cellIs" dxfId="0" priority="1" stopIfTrue="1" operator="greaterThan">
      <formula>0.33</formula>
    </cfRule>
  </conditionalFormatting>
  <pageMargins left="0.59055118110236227" right="0.39370078740157483" top="0.59055118110236227" bottom="0.5905511811023622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ОБОСНОВАНИЕ</vt:lpstr>
      <vt:lpstr>ОБОСНОВАНИЕ!Область_печати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zak</cp:lastModifiedBy>
  <cp:lastPrinted>2021-01-19T10:57:00Z</cp:lastPrinted>
  <dcterms:created xsi:type="dcterms:W3CDTF">1996-10-08T23:32:33Z</dcterms:created>
  <dcterms:modified xsi:type="dcterms:W3CDTF">2025-03-11T05:49:12Z</dcterms:modified>
</cp:coreProperties>
</file>