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Оренбург\оборудование для видеонаблюдения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L10" i="3" l="1"/>
  <c r="L11" i="3"/>
  <c r="L12" i="3"/>
  <c r="K11" i="3" l="1"/>
  <c r="J11" i="3"/>
  <c r="J12" i="3"/>
  <c r="K12" i="3"/>
  <c r="L13" i="3" l="1"/>
  <c r="K9" i="3" l="1"/>
  <c r="K10" i="3"/>
  <c r="J9" i="3" l="1"/>
  <c r="J10" i="3"/>
  <c r="J8" i="3" l="1"/>
  <c r="K8" i="3"/>
</calcChain>
</file>

<file path=xl/sharedStrings.xml><?xml version="1.0" encoding="utf-8"?>
<sst xmlns="http://schemas.openxmlformats.org/spreadsheetml/2006/main" count="39" uniqueCount="29">
  <si>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</si>
  <si>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</si>
  <si>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</si>
  <si>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</si>
  <si>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</si>
  <si>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</si>
  <si>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</si>
  <si>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ОБОСНОВАНИЕ НАЧАЛЬНОЙ (МАКСИМАЛЬНОЙ) ЦЕНЫ ГРАЖДАНСКО-ПРАВОВОГО ДОГОВОРА</t>
  </si>
  <si>
    <t>Наименование товара</t>
  </si>
  <si>
    <t>Основные характеристики объекта закупки</t>
  </si>
  <si>
    <t>Цены поставщиков за единицу товара, рублей</t>
  </si>
  <si>
    <t>итого</t>
  </si>
  <si>
    <t>___________</t>
  </si>
  <si>
    <t>Чурсин С. А.</t>
  </si>
  <si>
    <t>(должность)</t>
  </si>
  <si>
    <t xml:space="preserve">  (подпись)</t>
  </si>
  <si>
    <t>(ФИО)</t>
  </si>
  <si>
    <t>штука</t>
  </si>
  <si>
    <t>согласно технического задания</t>
  </si>
  <si>
    <r>
      <t xml:space="preserve"> Используемый метод: </t>
    </r>
    <r>
      <rPr>
        <sz val="14"/>
        <rFont val="Times New Roman"/>
        <family val="1"/>
        <charset val="204"/>
      </rPr>
      <t xml:space="preserve">расчет по методу сопоставимых рыночных цен (анализа рынка) </t>
    </r>
  </si>
  <si>
    <t>Видеорегистратор</t>
  </si>
  <si>
    <t>Видеокамера</t>
  </si>
  <si>
    <t>Жесткий диск</t>
  </si>
  <si>
    <t>на поставку оборудования для монтажа системы видеонаблюдения</t>
  </si>
  <si>
    <t>Коммерческое предложение №7 от 25.02.2025 г.</t>
  </si>
  <si>
    <t>Коммерческое предложение №1909 от 05.03.2025 г.</t>
  </si>
  <si>
    <t>Коммерческое предложение №1671 от 26.02.2025 г.</t>
  </si>
  <si>
    <t>Дата подготовки обоснования НМЦД 05.03.2025 г.</t>
  </si>
  <si>
    <t>Ведущий специалист по закупкам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</si>
</sst>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Border="1" applyAlignment="1"/>
    <xf numFmtId="0" fontId="12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Normal="100" workbookViewId="0">
      <selection activeCell="C25" sqref="C25"/>
    </sheetView>
  </sheetViews>
  <sheetFormatPr defaultRowHeight="12.75" x14ac:dyDescent="0.2"/>
  <cols>
    <col min="1" max="1" width="5" customWidth="1"/>
    <col min="2" max="2" width="22.42578125" customWidth="1"/>
    <col min="3" max="3" width="28.7109375" customWidth="1"/>
    <col min="4" max="4" width="10" customWidth="1"/>
    <col min="5" max="5" width="11.28515625" customWidth="1"/>
    <col min="6" max="6" width="11.85546875" customWidth="1"/>
    <col min="7" max="7" width="13.42578125" customWidth="1"/>
    <col min="8" max="8" width="14" customWidth="1"/>
    <col min="9" max="9" width="12.28515625" customWidth="1"/>
    <col min="10" max="10" width="12.5703125" customWidth="1"/>
    <col min="11" max="11" width="9.7109375" customWidth="1"/>
    <col min="12" max="12" width="16" customWidth="1"/>
    <col min="13" max="14" width="9.140625" style="4"/>
  </cols>
  <sheetData>
    <row r="2" spans="1:14" ht="22.5" customHeight="1" x14ac:dyDescent="0.2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4" ht="28.5" customHeight="1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 ht="19.5" customHeight="1" x14ac:dyDescent="0.2">
      <c r="A4" s="23" t="s">
        <v>19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5.75" customHeight="1" x14ac:dyDescent="0.2">
      <c r="A5" s="22" t="s">
        <v>4</v>
      </c>
      <c r="B5" s="22" t="s">
        <v>8</v>
      </c>
      <c r="C5" s="22" t="s">
        <v>9</v>
      </c>
      <c r="D5" s="25" t="s">
        <v>3</v>
      </c>
      <c r="E5" s="22" t="s">
        <v>2</v>
      </c>
      <c r="F5" s="22" t="s">
        <v>1</v>
      </c>
      <c r="G5" s="22" t="s">
        <v>10</v>
      </c>
      <c r="H5" s="22"/>
      <c r="I5" s="22"/>
      <c r="J5" s="22" t="s">
        <v>0</v>
      </c>
      <c r="K5" s="22" t="s">
        <v>5</v>
      </c>
      <c r="L5" s="22" t="s">
        <v>6</v>
      </c>
    </row>
    <row r="6" spans="1:14" ht="48.75" customHeight="1" x14ac:dyDescent="0.2">
      <c r="A6" s="22"/>
      <c r="B6" s="22"/>
      <c r="C6" s="22"/>
      <c r="D6" s="26"/>
      <c r="E6" s="22"/>
      <c r="F6" s="22"/>
      <c r="G6" s="5" t="s">
        <v>24</v>
      </c>
      <c r="H6" s="5" t="s">
        <v>25</v>
      </c>
      <c r="I6" s="5" t="s">
        <v>26</v>
      </c>
      <c r="J6" s="22"/>
      <c r="K6" s="22"/>
      <c r="L6" s="22"/>
    </row>
    <row r="7" spans="1:14" ht="1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8">
        <v>12</v>
      </c>
    </row>
    <row r="8" spans="1:14" s="1" customFormat="1" ht="25.5" customHeight="1" x14ac:dyDescent="0.2">
      <c r="A8" s="9">
        <v>1</v>
      </c>
      <c r="B8" s="17" t="s">
        <v>20</v>
      </c>
      <c r="C8" s="17" t="s">
        <v>18</v>
      </c>
      <c r="D8" s="6" t="s">
        <v>17</v>
      </c>
      <c r="E8" s="6">
        <v>2</v>
      </c>
      <c r="F8" s="6">
        <v>3</v>
      </c>
      <c r="G8" s="7">
        <v>24960</v>
      </c>
      <c r="H8" s="7">
        <v>21000</v>
      </c>
      <c r="I8" s="7">
        <v>19000</v>
      </c>
      <c r="J8" s="7">
        <f t="shared" ref="J8" si="0">STDEVA(G8:I8)/(SUM(G8:I8)/COUNTIF(G8:I8,"&gt;0"))</f>
        <v>0.14008180851645402</v>
      </c>
      <c r="K8" s="7">
        <f t="shared" ref="K8:K10" si="1">L8/E8</f>
        <v>21653.33</v>
      </c>
      <c r="L8" s="7">
        <v>43306.66</v>
      </c>
      <c r="M8" s="4"/>
      <c r="N8" s="4"/>
    </row>
    <row r="9" spans="1:14" s="1" customFormat="1" ht="30" customHeight="1" x14ac:dyDescent="0.2">
      <c r="A9" s="9">
        <v>2</v>
      </c>
      <c r="B9" s="17" t="s">
        <v>21</v>
      </c>
      <c r="C9" s="17" t="s">
        <v>18</v>
      </c>
      <c r="D9" s="6" t="s">
        <v>17</v>
      </c>
      <c r="E9" s="6">
        <v>2</v>
      </c>
      <c r="F9" s="6">
        <v>3</v>
      </c>
      <c r="G9" s="7">
        <v>3980</v>
      </c>
      <c r="H9" s="7">
        <v>3100</v>
      </c>
      <c r="I9" s="7">
        <v>2900</v>
      </c>
      <c r="J9" s="7">
        <f t="shared" ref="J9:J10" si="2">STDEVA(G9:I9)/(SUM(G9:I9)/COUNTIF(G9:I9,"&gt;0"))</f>
        <v>0.17271712566264741</v>
      </c>
      <c r="K9" s="7">
        <f t="shared" si="1"/>
        <v>3326.67</v>
      </c>
      <c r="L9" s="7">
        <v>6653.34</v>
      </c>
      <c r="M9" s="4"/>
      <c r="N9" s="4"/>
    </row>
    <row r="10" spans="1:14" s="1" customFormat="1" ht="18" customHeight="1" x14ac:dyDescent="0.2">
      <c r="A10" s="9">
        <v>3</v>
      </c>
      <c r="B10" s="17" t="s">
        <v>20</v>
      </c>
      <c r="C10" s="17" t="s">
        <v>18</v>
      </c>
      <c r="D10" s="6" t="s">
        <v>17</v>
      </c>
      <c r="E10" s="6">
        <v>1</v>
      </c>
      <c r="F10" s="6">
        <v>3</v>
      </c>
      <c r="G10" s="7">
        <v>51312</v>
      </c>
      <c r="H10" s="7">
        <v>42000</v>
      </c>
      <c r="I10" s="7">
        <v>41000</v>
      </c>
      <c r="J10" s="7">
        <f t="shared" si="2"/>
        <v>0.1270247669684853</v>
      </c>
      <c r="K10" s="7">
        <f t="shared" si="1"/>
        <v>44770.666666666664</v>
      </c>
      <c r="L10" s="7">
        <f t="shared" ref="L10:L12" si="3">E10/F10*(G10+H10+I10)</f>
        <v>44770.666666666664</v>
      </c>
      <c r="M10" s="4"/>
      <c r="N10" s="4"/>
    </row>
    <row r="11" spans="1:14" s="4" customFormat="1" ht="18" customHeight="1" x14ac:dyDescent="0.2">
      <c r="A11" s="9">
        <v>4</v>
      </c>
      <c r="B11" s="17" t="s">
        <v>20</v>
      </c>
      <c r="C11" s="17" t="s">
        <v>18</v>
      </c>
      <c r="D11" s="6" t="s">
        <v>17</v>
      </c>
      <c r="E11" s="6">
        <v>1</v>
      </c>
      <c r="F11" s="6">
        <v>3</v>
      </c>
      <c r="G11" s="7">
        <v>50160</v>
      </c>
      <c r="H11" s="7">
        <v>40500</v>
      </c>
      <c r="I11" s="7">
        <v>39000</v>
      </c>
      <c r="J11" s="7">
        <f t="shared" ref="J11:J12" si="4">STDEVA(G11:I11)/(SUM(G11:I11)/COUNTIF(G11:I11,"&gt;0"))</f>
        <v>0.14013953851221853</v>
      </c>
      <c r="K11" s="7">
        <f t="shared" ref="K11:K12" si="5">L11/E11</f>
        <v>43220</v>
      </c>
      <c r="L11" s="7">
        <f t="shared" si="3"/>
        <v>43220</v>
      </c>
    </row>
    <row r="12" spans="1:14" s="4" customFormat="1" ht="18" customHeight="1" x14ac:dyDescent="0.2">
      <c r="A12" s="9">
        <v>5</v>
      </c>
      <c r="B12" s="17" t="s">
        <v>22</v>
      </c>
      <c r="C12" s="17" t="s">
        <v>18</v>
      </c>
      <c r="D12" s="6" t="s">
        <v>17</v>
      </c>
      <c r="E12" s="6">
        <v>3</v>
      </c>
      <c r="F12" s="6">
        <v>3</v>
      </c>
      <c r="G12" s="7">
        <v>32000</v>
      </c>
      <c r="H12" s="7">
        <v>38000</v>
      </c>
      <c r="I12" s="7">
        <v>35000</v>
      </c>
      <c r="J12" s="7">
        <f t="shared" si="4"/>
        <v>8.5714285714285715E-2</v>
      </c>
      <c r="K12" s="7">
        <f t="shared" si="5"/>
        <v>35000</v>
      </c>
      <c r="L12" s="7">
        <f t="shared" si="3"/>
        <v>105000</v>
      </c>
    </row>
    <row r="13" spans="1:14" x14ac:dyDescent="0.2">
      <c r="A13" s="18" t="s">
        <v>11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  <c r="L13" s="7">
        <f>SUM(L8:L12)</f>
        <v>242950.66666666666</v>
      </c>
    </row>
    <row r="15" spans="1:14" ht="14.25" x14ac:dyDescent="0.2">
      <c r="B15" s="10" t="s">
        <v>27</v>
      </c>
    </row>
    <row r="17" spans="3:10" ht="18.75" x14ac:dyDescent="0.3">
      <c r="C17" s="11" t="s">
        <v>28</v>
      </c>
      <c r="D17" s="11"/>
      <c r="E17" s="12"/>
      <c r="F17" s="11"/>
      <c r="G17" s="11"/>
      <c r="H17" s="13" t="s">
        <v>12</v>
      </c>
      <c r="J17" s="14" t="s">
        <v>13</v>
      </c>
    </row>
    <row r="18" spans="3:10" ht="15" x14ac:dyDescent="0.25">
      <c r="C18" s="15" t="s">
        <v>14</v>
      </c>
      <c r="D18" s="15"/>
      <c r="F18" s="15"/>
      <c r="G18" s="15"/>
      <c r="H18" s="16" t="s">
        <v>15</v>
      </c>
      <c r="J18" s="16" t="s">
        <v>16</v>
      </c>
    </row>
  </sheetData>
  <mergeCells count="14">
    <mergeCell ref="A13:K13"/>
    <mergeCell ref="A2:L2"/>
    <mergeCell ref="C5:C6"/>
    <mergeCell ref="L5:L6"/>
    <mergeCell ref="K5:K6"/>
    <mergeCell ref="F5:F6"/>
    <mergeCell ref="E5:E6"/>
    <mergeCell ref="A4:L4"/>
    <mergeCell ref="B5:B6"/>
    <mergeCell ref="A5:A6"/>
    <mergeCell ref="G5:I5"/>
    <mergeCell ref="J5:J6"/>
    <mergeCell ref="A3:L3"/>
    <mergeCell ref="D5:D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2024-05-27T04:04:28Z</cp:lastPrinted>
  <dcterms:created xsi:type="dcterms:W3CDTF">1996-10-08T23:32:33Z</dcterms:created>
  <dcterms:modified xsi:type="dcterms:W3CDTF">2025-03-12T09:39:03Z</dcterms:modified>
</cp:coreProperties>
</file>