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4214040174 МУП МЕЖДУРЕЧЕНСКИЙ ВОДОКАНАЛ\МЗ медосмотр\"/>
    </mc:Choice>
  </mc:AlternateContent>
  <bookViews>
    <workbookView xWindow="0" yWindow="0" windowWidth="28800" windowHeight="1230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L6" i="1" l="1"/>
  <c r="L5" i="1" l="1"/>
  <c r="O6" i="1" l="1"/>
  <c r="P6" i="1" s="1"/>
  <c r="M6" i="1" l="1"/>
  <c r="N6" i="1" s="1"/>
  <c r="O5" i="1"/>
  <c r="P5" i="1" s="1"/>
  <c r="M5" i="1" l="1"/>
  <c r="N5" i="1" s="1"/>
  <c r="P7" i="1"/>
  <c r="L9" i="1" l="1"/>
</calcChain>
</file>

<file path=xl/sharedStrings.xml><?xml version="1.0" encoding="utf-8"?>
<sst xmlns="http://schemas.openxmlformats.org/spreadsheetml/2006/main" count="31" uniqueCount="29">
  <si>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</si>
  <si>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</si>
  <si>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</si>
  <si>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</si>
  <si>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</si>
  <si>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</si>
  <si>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</si>
  <si>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</si>
  <si>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</si>
  <si>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</si>
  <si>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</si>
  <si>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</si>
  <si>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</si>
  <si>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</si>
  <si>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</si>
  <si>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В результате проведенного расчета Н(М)Ц договора составила:</t>
  </si>
  <si>
    <t>рублей</t>
  </si>
  <si>
    <t>в соответствии с ТЗ</t>
  </si>
  <si>
    <t>Наименование объекта, адрес</t>
  </si>
  <si>
    <t xml:space="preserve">Средняя арифметическая цена за единицу     &lt;ц&gt; </t>
  </si>
  <si>
    <t>Расчет Н (МЦД) по формуле                             v - количество (объем) закупаемого товара (работы, услуги);
     ц - ср. цена за единицу    Н(М)ЦД = v*ц</t>
  </si>
  <si>
    <t>Средняя цена за единицу     руб.</t>
  </si>
  <si>
    <t>Обоснование начальной (максимальной) цены Договора на оказание услуг на проведение периодического медицинского осмотра сотрудников</t>
  </si>
  <si>
    <t xml:space="preserve">При определениеии начальной (максимальной) цены Договора на оказание услуг на проведение периодического медицинского осмотра сотрудников применен метод сопоставимых рыночных цен (анализ рынка). </t>
  </si>
  <si>
    <t xml:space="preserve">Оказание услуг по периодическому медицинскому осмотру
</t>
  </si>
  <si>
    <t xml:space="preserve">мужчины </t>
  </si>
  <si>
    <t>женщины</t>
  </si>
  <si>
    <t>чел.</t>
  </si>
  <si>
    <t>Приложение № 2
к малой закупке в электронной форме
от «___» ________ 2024 г.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</si>
</sst>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0" xfId="0" applyFont="1"/>
    <xf numFmtId="0" fontId="15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3</xdr:row>
      <xdr:rowOff>1476374</xdr:rowOff>
    </xdr:from>
    <xdr:to>
      <xdr:col>13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169208</xdr:colOff>
      <xdr:row>3</xdr:row>
      <xdr:rowOff>1266265</xdr:rowOff>
    </xdr:from>
    <xdr:to>
      <xdr:col>12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Normal="100" workbookViewId="0">
      <selection activeCell="O3" sqref="O3:P3"/>
    </sheetView>
  </sheetViews>
  <sheetFormatPr defaultColWidth="9.140625" defaultRowHeight="12.75" x14ac:dyDescent="0.2"/>
  <cols>
    <col min="1" max="1" width="3.140625" style="1" bestFit="1" customWidth="1"/>
    <col min="2" max="2" width="24.5703125" style="1" customWidth="1"/>
    <col min="3" max="3" width="28.28515625" style="1" customWidth="1"/>
    <col min="4" max="4" width="17.140625" style="1" customWidth="1"/>
    <col min="5" max="5" width="8.5703125" style="1" customWidth="1"/>
    <col min="6" max="6" width="8.85546875" style="1" bestFit="1" customWidth="1"/>
    <col min="7" max="7" width="15.5703125" style="1" bestFit="1" customWidth="1"/>
    <col min="8" max="8" width="16.28515625" style="1" bestFit="1" customWidth="1"/>
    <col min="9" max="9" width="15.85546875" style="1" bestFit="1" customWidth="1"/>
    <col min="10" max="11" width="15.85546875" style="1" hidden="1" customWidth="1"/>
    <col min="12" max="12" width="18.140625" style="1" bestFit="1" customWidth="1"/>
    <col min="13" max="13" width="13.5703125" style="1" bestFit="1" customWidth="1"/>
    <col min="14" max="14" width="10.28515625" style="1" bestFit="1" customWidth="1"/>
    <col min="15" max="15" width="11.28515625" style="1" bestFit="1" customWidth="1"/>
    <col min="16" max="16" width="19.85546875" style="1" customWidth="1"/>
    <col min="17" max="16384" width="9.140625" style="1"/>
  </cols>
  <sheetData>
    <row r="1" spans="1:18" ht="67.5" customHeight="1" x14ac:dyDescent="0.2">
      <c r="L1" s="39" t="s">
        <v>28</v>
      </c>
      <c r="M1" s="39"/>
      <c r="N1" s="39"/>
      <c r="O1" s="39"/>
      <c r="P1" s="39"/>
    </row>
    <row r="2" spans="1:18" ht="40.5" customHeight="1" x14ac:dyDescent="0.2">
      <c r="A2" s="41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8" ht="60.75" customHeight="1" x14ac:dyDescent="0.2">
      <c r="A3" s="43" t="s">
        <v>0</v>
      </c>
      <c r="B3" s="43" t="s">
        <v>1</v>
      </c>
      <c r="C3" s="27"/>
      <c r="D3" s="43" t="s">
        <v>2</v>
      </c>
      <c r="E3" s="43" t="s">
        <v>3</v>
      </c>
      <c r="F3" s="43" t="s">
        <v>4</v>
      </c>
      <c r="G3" s="43" t="s">
        <v>5</v>
      </c>
      <c r="H3" s="43"/>
      <c r="I3" s="43"/>
      <c r="J3" s="2"/>
      <c r="K3" s="2"/>
      <c r="L3" s="45" t="s">
        <v>6</v>
      </c>
      <c r="M3" s="45"/>
      <c r="N3" s="45"/>
      <c r="O3" s="46" t="s">
        <v>7</v>
      </c>
      <c r="P3" s="46"/>
    </row>
    <row r="4" spans="1:18" ht="159" customHeight="1" x14ac:dyDescent="0.2">
      <c r="A4" s="43"/>
      <c r="B4" s="44"/>
      <c r="C4" s="29" t="s">
        <v>18</v>
      </c>
      <c r="D4" s="43"/>
      <c r="E4" s="44"/>
      <c r="F4" s="44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19</v>
      </c>
      <c r="M4" s="2" t="s">
        <v>13</v>
      </c>
      <c r="N4" s="2" t="s">
        <v>14</v>
      </c>
      <c r="O4" s="3" t="s">
        <v>21</v>
      </c>
      <c r="P4" s="3" t="s">
        <v>20</v>
      </c>
    </row>
    <row r="5" spans="1:18" s="4" customFormat="1" ht="81.75" customHeight="1" x14ac:dyDescent="0.25">
      <c r="A5" s="21">
        <v>1</v>
      </c>
      <c r="B5" s="40" t="s">
        <v>24</v>
      </c>
      <c r="C5" s="24" t="s">
        <v>25</v>
      </c>
      <c r="D5" s="22" t="s">
        <v>17</v>
      </c>
      <c r="E5" s="28" t="s">
        <v>27</v>
      </c>
      <c r="F5" s="34">
        <v>125</v>
      </c>
      <c r="G5" s="25">
        <v>2050</v>
      </c>
      <c r="H5" s="26">
        <v>3034</v>
      </c>
      <c r="I5" s="7">
        <v>3100</v>
      </c>
      <c r="J5" s="7"/>
      <c r="K5" s="7"/>
      <c r="L5" s="7">
        <f>AVERAGE(G5:I5)</f>
        <v>2728</v>
      </c>
      <c r="M5" s="9">
        <f t="shared" ref="M5:M6" si="0">SQRT(((SUM((POWER(I5-L5,2)),(POWER(H5-L5,2)),(POWER(G5-L5,2)))/(COLUMNS(G5:I5)-1))))</f>
        <v>588.09182956405709</v>
      </c>
      <c r="N5" s="9">
        <f t="shared" ref="N5:N6" si="1">M5/L5*100</f>
        <v>21.557618385779222</v>
      </c>
      <c r="O5" s="10">
        <f>ROUND(L5,2)</f>
        <v>2728</v>
      </c>
      <c r="P5" s="10">
        <f>O5*F5</f>
        <v>341000</v>
      </c>
      <c r="R5" s="35"/>
    </row>
    <row r="6" spans="1:18" s="4" customFormat="1" ht="68.25" customHeight="1" x14ac:dyDescent="0.25">
      <c r="A6" s="21">
        <v>2</v>
      </c>
      <c r="B6" s="40"/>
      <c r="C6" s="24" t="s">
        <v>26</v>
      </c>
      <c r="D6" s="22" t="s">
        <v>17</v>
      </c>
      <c r="E6" s="28" t="s">
        <v>27</v>
      </c>
      <c r="F6" s="34">
        <v>151</v>
      </c>
      <c r="G6" s="25">
        <v>3080</v>
      </c>
      <c r="H6" s="26">
        <v>3198</v>
      </c>
      <c r="I6" s="7">
        <v>3500</v>
      </c>
      <c r="J6" s="7"/>
      <c r="K6" s="7"/>
      <c r="L6" s="7">
        <f t="shared" ref="L6" si="2">AVERAGE(G6:I6)</f>
        <v>3259.3333333333335</v>
      </c>
      <c r="M6" s="9">
        <f t="shared" si="0"/>
        <v>216.6133267676145</v>
      </c>
      <c r="N6" s="9">
        <f t="shared" si="1"/>
        <v>6.6459396635594539</v>
      </c>
      <c r="O6" s="10">
        <f t="shared" ref="O6" si="3">ROUND(L6,2)</f>
        <v>3259.33</v>
      </c>
      <c r="P6" s="10">
        <f>O6*F6</f>
        <v>492158.83</v>
      </c>
      <c r="R6" s="35"/>
    </row>
    <row r="7" spans="1:18" s="4" customFormat="1" ht="21" customHeight="1" x14ac:dyDescent="0.25">
      <c r="A7" s="5"/>
      <c r="B7" s="20"/>
      <c r="C7" s="20"/>
      <c r="D7" s="6"/>
      <c r="E7" s="23"/>
      <c r="F7" s="20"/>
      <c r="G7" s="7"/>
      <c r="H7" s="8"/>
      <c r="I7" s="7"/>
      <c r="J7" s="7"/>
      <c r="K7" s="7"/>
      <c r="L7" s="7"/>
      <c r="M7" s="9"/>
      <c r="N7" s="9"/>
      <c r="O7" s="10"/>
      <c r="P7" s="10">
        <f>SUM(P5:P6)</f>
        <v>833158.83000000007</v>
      </c>
    </row>
    <row r="8" spans="1:18" s="4" customFormat="1" ht="21" customHeight="1" x14ac:dyDescent="0.25">
      <c r="A8" s="5"/>
    </row>
    <row r="9" spans="1:18" ht="15.75" customHeight="1" x14ac:dyDescent="0.2">
      <c r="A9" s="36" t="s">
        <v>15</v>
      </c>
      <c r="B9" s="36"/>
      <c r="C9" s="36"/>
      <c r="D9" s="36"/>
      <c r="E9" s="36"/>
      <c r="F9" s="36"/>
      <c r="G9" s="36"/>
      <c r="H9" s="36"/>
      <c r="I9" s="36"/>
      <c r="J9" s="11"/>
      <c r="K9" s="11"/>
      <c r="L9" s="10">
        <f>P7</f>
        <v>833158.83000000007</v>
      </c>
      <c r="M9" s="12" t="s">
        <v>16</v>
      </c>
      <c r="N9" s="12"/>
      <c r="O9" s="12"/>
      <c r="P9" s="13"/>
    </row>
    <row r="10" spans="1:18" ht="32.25" customHeight="1" x14ac:dyDescent="0.25">
      <c r="A10" s="37" t="s">
        <v>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8" ht="15.75" x14ac:dyDescent="0.25">
      <c r="A11" s="39"/>
      <c r="B11" s="39"/>
      <c r="C11" s="39"/>
      <c r="D11" s="39"/>
      <c r="E11" s="39"/>
      <c r="F11" s="14"/>
      <c r="G11" s="15"/>
      <c r="H11" s="16"/>
      <c r="I11" s="17"/>
      <c r="J11" s="17"/>
      <c r="K11" s="17"/>
      <c r="L11" s="18"/>
      <c r="M11" s="18"/>
      <c r="N11" s="18"/>
      <c r="O11" s="18"/>
      <c r="P11" s="18"/>
    </row>
    <row r="12" spans="1:18" s="31" customFormat="1" ht="18.75" x14ac:dyDescent="0.3">
      <c r="A12" s="30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0"/>
      <c r="O12" s="30"/>
    </row>
    <row r="13" spans="1:18" s="31" customFormat="1" ht="15.7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8" s="31" customFormat="1" ht="36" customHeight="1" x14ac:dyDescent="0.3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8" x14ac:dyDescent="0.2">
      <c r="L15" s="19"/>
    </row>
  </sheetData>
  <mergeCells count="14">
    <mergeCell ref="A9:I9"/>
    <mergeCell ref="A10:P10"/>
    <mergeCell ref="A11:E11"/>
    <mergeCell ref="B5:B6"/>
    <mergeCell ref="L1:P1"/>
    <mergeCell ref="A2:P2"/>
    <mergeCell ref="A3:A4"/>
    <mergeCell ref="B3:B4"/>
    <mergeCell ref="D3:D4"/>
    <mergeCell ref="E3:E4"/>
    <mergeCell ref="F3:F4"/>
    <mergeCell ref="G3:I3"/>
    <mergeCell ref="L3:N3"/>
    <mergeCell ref="O3:P3"/>
  </mergeCells>
  <pageMargins left="0.7" right="0.7" top="0.75" bottom="0.75" header="0.3" footer="0.3"/>
  <pageSetup paperSize="9" scale="5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cp:lastPrinted>2024-08-28T07:38:39Z</cp:lastPrinted>
  <dcterms:created xsi:type="dcterms:W3CDTF">2014-05-19T23:28:21Z</dcterms:created>
  <dcterms:modified xsi:type="dcterms:W3CDTF">2025-02-13T08:11:11Z</dcterms:modified>
</cp:coreProperties>
</file>