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25\Desktop\"/>
    </mc:Choice>
  </mc:AlternateContent>
  <bookViews>
    <workbookView xWindow="0" yWindow="0" windowWidth="28800" windowHeight="13395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O8" i="1" l="1"/>
  <c r="O9" i="1"/>
  <c r="K8" i="1" l="1"/>
  <c r="K9" i="1" l="1"/>
  <c r="O14" i="1" l="1"/>
  <c r="K11" i="1"/>
  <c r="L11" i="1" s="1"/>
  <c r="M11" i="1" s="1"/>
  <c r="K10" i="1"/>
  <c r="L10" i="1" s="1"/>
  <c r="M10" i="1" s="1"/>
  <c r="N10" i="1" l="1"/>
  <c r="O10" i="1" s="1"/>
  <c r="N11" i="1"/>
  <c r="O11" i="1" s="1"/>
  <c r="K7" i="1"/>
  <c r="L7" i="1" s="1"/>
  <c r="M7" i="1" s="1"/>
  <c r="K12" i="1"/>
  <c r="N12" i="1" s="1"/>
  <c r="O12" i="1" s="1"/>
  <c r="K13" i="1"/>
  <c r="L13" i="1" s="1"/>
  <c r="M13" i="1" s="1"/>
  <c r="N13" i="1" l="1"/>
  <c r="O13" i="1" s="1"/>
  <c r="L12" i="1"/>
  <c r="M12" i="1" s="1"/>
  <c r="N7" i="1"/>
  <c r="O7" i="1" s="1"/>
  <c r="K6" i="1"/>
  <c r="L6" i="1" s="1"/>
  <c r="M6" i="1" s="1"/>
  <c r="K5" i="1"/>
  <c r="N5" i="1" s="1"/>
  <c r="O5" i="1" s="1"/>
  <c r="N6" i="1" l="1"/>
  <c r="O6" i="1" s="1"/>
  <c r="K16" i="1" s="1"/>
  <c r="L5" i="1"/>
  <c r="M5" i="1" s="1"/>
</calcChain>
</file>

<file path=xl/sharedStrings.xml><?xml version="1.0" encoding="utf-8"?>
<sst xmlns="http://schemas.openxmlformats.org/spreadsheetml/2006/main" count="50" uniqueCount="35">
  <si>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</si>
  <si>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</si>
  <si>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</si>
  <si>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</si>
  <si>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</si>
  <si>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</si>
  <si>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</si>
  <si>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</si>
  <si>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</si>
  <si>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</si>
  <si>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</si>
  <si>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</si>
  <si>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</si>
  <si>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</si>
  <si>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В результате проведенного расчета Н(М)Ц договора составила:</t>
  </si>
  <si>
    <t>рублей</t>
  </si>
  <si>
    <t>кг</t>
  </si>
  <si>
    <t>в соответствии с ТЗ</t>
  </si>
  <si>
    <t>Коммерческое предложение                       № 1   Новопышминское</t>
  </si>
  <si>
    <t xml:space="preserve">Сметана </t>
  </si>
  <si>
    <t>Коммерческое предложение                        № 2  Золотые луга</t>
  </si>
  <si>
    <t xml:space="preserve">Коммерческое предложение                 № 3 Надежд ИП Абрамов </t>
  </si>
  <si>
    <t>Обоснование начальной (максимальной) цены Договора на поставку продуктов питания (молоко и молочная продукция)</t>
  </si>
  <si>
    <t xml:space="preserve">При определениеии начальной (максимальной) цены Договора на поставку продуктов питания (молоко и молочная продукция) применен метод сопоставимых рыночных цен (анализ рынка). </t>
  </si>
  <si>
    <t>Приложение № 2
к запросу цен на электронной торговой площадке 
от «___» __________ 202_ г. № ______</t>
  </si>
  <si>
    <t>Расчет Н (МЦД) по формуле                             v - количество (объем) закупаемого товара (работы, услуги);
     ц - ср. цена за единицу    Н(М)ЦД = v*ц</t>
  </si>
  <si>
    <t>Ряженка</t>
  </si>
  <si>
    <t>Сыр полутвердых сортов</t>
  </si>
  <si>
    <t>л</t>
  </si>
  <si>
    <t>Йогурт питьевой</t>
  </si>
  <si>
    <t xml:space="preserve">Кефир </t>
  </si>
  <si>
    <t>Снежок</t>
  </si>
  <si>
    <t xml:space="preserve">Творог </t>
  </si>
  <si>
    <t xml:space="preserve">Молоко пастеризованное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</si>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</sst>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9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4" workbookViewId="0">
      <selection activeCell="O14" sqref="O14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26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37" t="s">
        <v>24</v>
      </c>
      <c r="L1" s="37"/>
      <c r="M1" s="37"/>
      <c r="N1" s="37"/>
      <c r="O1" s="37"/>
    </row>
    <row r="2" spans="1:15" ht="39" customHeight="1" x14ac:dyDescent="0.2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39" customHeight="1" x14ac:dyDescent="0.2">
      <c r="A3" s="39" t="s">
        <v>0</v>
      </c>
      <c r="B3" s="39" t="s">
        <v>1</v>
      </c>
      <c r="C3" s="39" t="s">
        <v>2</v>
      </c>
      <c r="D3" s="39" t="s">
        <v>3</v>
      </c>
      <c r="E3" s="40" t="s">
        <v>4</v>
      </c>
      <c r="F3" s="39" t="s">
        <v>5</v>
      </c>
      <c r="G3" s="39"/>
      <c r="H3" s="39"/>
      <c r="I3" s="2"/>
      <c r="J3" s="2"/>
      <c r="K3" s="41" t="s">
        <v>6</v>
      </c>
      <c r="L3" s="41"/>
      <c r="M3" s="41"/>
      <c r="N3" s="42" t="s">
        <v>7</v>
      </c>
      <c r="O3" s="42"/>
    </row>
    <row r="4" spans="1:15" ht="144" customHeight="1" x14ac:dyDescent="0.2">
      <c r="A4" s="39"/>
      <c r="B4" s="39"/>
      <c r="C4" s="39"/>
      <c r="D4" s="39"/>
      <c r="E4" s="40"/>
      <c r="F4" s="2" t="s">
        <v>18</v>
      </c>
      <c r="G4" s="2" t="s">
        <v>20</v>
      </c>
      <c r="H4" s="2" t="s">
        <v>21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3" t="s">
        <v>13</v>
      </c>
      <c r="O4" s="3" t="s">
        <v>25</v>
      </c>
    </row>
    <row r="5" spans="1:15" s="4" customFormat="1" ht="31.5" x14ac:dyDescent="0.25">
      <c r="A5" s="5">
        <v>1</v>
      </c>
      <c r="B5" s="31" t="s">
        <v>29</v>
      </c>
      <c r="C5" s="21" t="s">
        <v>17</v>
      </c>
      <c r="D5" s="20" t="s">
        <v>16</v>
      </c>
      <c r="E5" s="27">
        <v>350</v>
      </c>
      <c r="F5" s="24">
        <v>133</v>
      </c>
      <c r="G5" s="25">
        <v>111</v>
      </c>
      <c r="H5" s="7">
        <v>135</v>
      </c>
      <c r="I5" s="7"/>
      <c r="J5" s="7"/>
      <c r="K5" s="7">
        <f t="shared" ref="K5:K13" si="0">AVERAGE(F5:H5)</f>
        <v>126.33333333333333</v>
      </c>
      <c r="L5" s="9">
        <f t="shared" ref="L5:L13" si="1">SQRT(((SUM((POWER(H5-K5,2)),(POWER(G5-K5,2)),(POWER(F5-K5,2)))/(COLUMNS(F5:H5)-1))))</f>
        <v>13.316656236958787</v>
      </c>
      <c r="M5" s="9">
        <f t="shared" ref="M5:M13" si="2">L5/K5*100</f>
        <v>10.540888841919886</v>
      </c>
      <c r="N5" s="10">
        <f t="shared" ref="N5:N13" si="3">K5</f>
        <v>126.33333333333333</v>
      </c>
      <c r="O5" s="10">
        <f t="shared" ref="O5:O13" si="4">N5*E5</f>
        <v>44216.666666666664</v>
      </c>
    </row>
    <row r="6" spans="1:15" s="4" customFormat="1" ht="31.5" x14ac:dyDescent="0.25">
      <c r="A6" s="5">
        <v>2</v>
      </c>
      <c r="B6" s="32" t="s">
        <v>30</v>
      </c>
      <c r="C6" s="21" t="s">
        <v>17</v>
      </c>
      <c r="D6" s="20" t="s">
        <v>16</v>
      </c>
      <c r="E6" s="27">
        <v>350</v>
      </c>
      <c r="F6" s="24">
        <v>111</v>
      </c>
      <c r="G6" s="25">
        <v>94.6</v>
      </c>
      <c r="H6" s="7">
        <v>115</v>
      </c>
      <c r="I6" s="7"/>
      <c r="J6" s="7"/>
      <c r="K6" s="7">
        <f t="shared" si="0"/>
        <v>106.86666666666667</v>
      </c>
      <c r="L6" s="9">
        <f t="shared" si="1"/>
        <v>10.809872031311629</v>
      </c>
      <c r="M6" s="9">
        <f t="shared" si="2"/>
        <v>10.115288862737019</v>
      </c>
      <c r="N6" s="10">
        <f t="shared" si="3"/>
        <v>106.86666666666667</v>
      </c>
      <c r="O6" s="10">
        <f t="shared" si="4"/>
        <v>37403.333333333336</v>
      </c>
    </row>
    <row r="7" spans="1:15" s="4" customFormat="1" ht="31.5" x14ac:dyDescent="0.25">
      <c r="A7" s="5">
        <v>3</v>
      </c>
      <c r="B7" s="32" t="s">
        <v>31</v>
      </c>
      <c r="C7" s="21" t="s">
        <v>17</v>
      </c>
      <c r="D7" s="20" t="s">
        <v>16</v>
      </c>
      <c r="E7" s="27">
        <v>350</v>
      </c>
      <c r="F7" s="24">
        <v>127</v>
      </c>
      <c r="G7" s="25">
        <v>95</v>
      </c>
      <c r="H7" s="7">
        <v>125</v>
      </c>
      <c r="I7" s="7"/>
      <c r="J7" s="7"/>
      <c r="K7" s="7">
        <f t="shared" si="0"/>
        <v>115.66666666666667</v>
      </c>
      <c r="L7" s="9">
        <f t="shared" si="1"/>
        <v>17.925772879665004</v>
      </c>
      <c r="M7" s="9">
        <f t="shared" si="2"/>
        <v>15.497786351295392</v>
      </c>
      <c r="N7" s="10">
        <f t="shared" si="3"/>
        <v>115.66666666666667</v>
      </c>
      <c r="O7" s="10">
        <f t="shared" si="4"/>
        <v>40483.333333333336</v>
      </c>
    </row>
    <row r="8" spans="1:15" s="4" customFormat="1" ht="31.5" x14ac:dyDescent="0.25">
      <c r="A8" s="5">
        <v>4</v>
      </c>
      <c r="B8" s="32" t="s">
        <v>26</v>
      </c>
      <c r="C8" s="21" t="s">
        <v>17</v>
      </c>
      <c r="D8" s="20" t="s">
        <v>28</v>
      </c>
      <c r="E8" s="27">
        <v>350</v>
      </c>
      <c r="F8" s="24">
        <v>88</v>
      </c>
      <c r="G8" s="25">
        <v>98</v>
      </c>
      <c r="H8" s="7">
        <v>102</v>
      </c>
      <c r="I8" s="7"/>
      <c r="J8" s="7"/>
      <c r="K8" s="7">
        <f>AVERAGE(F8:H8)</f>
        <v>96</v>
      </c>
      <c r="L8" s="9">
        <v>28.38</v>
      </c>
      <c r="M8" s="9">
        <v>0.95</v>
      </c>
      <c r="N8" s="10">
        <v>96</v>
      </c>
      <c r="O8" s="10">
        <f t="shared" si="4"/>
        <v>33600</v>
      </c>
    </row>
    <row r="9" spans="1:15" s="4" customFormat="1" ht="31.5" x14ac:dyDescent="0.25">
      <c r="A9" s="5">
        <v>5</v>
      </c>
      <c r="B9" s="32" t="s">
        <v>27</v>
      </c>
      <c r="C9" s="21" t="s">
        <v>17</v>
      </c>
      <c r="D9" s="20" t="s">
        <v>16</v>
      </c>
      <c r="E9" s="27">
        <v>80</v>
      </c>
      <c r="F9" s="24">
        <v>786</v>
      </c>
      <c r="G9" s="25">
        <v>750</v>
      </c>
      <c r="H9" s="7">
        <v>730</v>
      </c>
      <c r="I9" s="7"/>
      <c r="J9" s="7"/>
      <c r="K9" s="7">
        <f t="shared" si="0"/>
        <v>755.33333333333337</v>
      </c>
      <c r="L9" s="9">
        <v>7.21</v>
      </c>
      <c r="M9" s="9">
        <v>29.56</v>
      </c>
      <c r="N9" s="10">
        <v>755.33</v>
      </c>
      <c r="O9" s="10">
        <f t="shared" si="4"/>
        <v>60426.400000000001</v>
      </c>
    </row>
    <row r="10" spans="1:15" s="4" customFormat="1" ht="31.5" x14ac:dyDescent="0.25">
      <c r="A10" s="5">
        <v>6</v>
      </c>
      <c r="B10" s="33" t="s">
        <v>32</v>
      </c>
      <c r="C10" s="21" t="s">
        <v>17</v>
      </c>
      <c r="D10" s="20" t="s">
        <v>16</v>
      </c>
      <c r="E10" s="27">
        <v>535</v>
      </c>
      <c r="F10" s="24">
        <v>394</v>
      </c>
      <c r="G10" s="25">
        <v>350</v>
      </c>
      <c r="H10" s="7">
        <v>380</v>
      </c>
      <c r="I10" s="7"/>
      <c r="J10" s="7"/>
      <c r="K10" s="7">
        <f t="shared" ref="K10:K11" si="5">AVERAGE(F10:H10)</f>
        <v>374.66666666666669</v>
      </c>
      <c r="L10" s="9">
        <f t="shared" ref="L10:L11" si="6">SQRT(((SUM((POWER(H10-K10,2)),(POWER(G10-K10,2)),(POWER(F10-K10,2)))/(COLUMNS(F10:H10)-1))))</f>
        <v>22.479620400116488</v>
      </c>
      <c r="M10" s="9">
        <f t="shared" ref="M10:M11" si="7">L10/K10*100</f>
        <v>5.999898683305112</v>
      </c>
      <c r="N10" s="10">
        <f t="shared" ref="N10:N11" si="8">K10</f>
        <v>374.66666666666669</v>
      </c>
      <c r="O10" s="10">
        <f t="shared" ref="O10:O11" si="9">N10*E10</f>
        <v>200446.66666666669</v>
      </c>
    </row>
    <row r="11" spans="1:15" s="4" customFormat="1" ht="31.5" x14ac:dyDescent="0.25">
      <c r="A11" s="5">
        <v>7</v>
      </c>
      <c r="B11" s="33" t="s">
        <v>19</v>
      </c>
      <c r="C11" s="21" t="s">
        <v>17</v>
      </c>
      <c r="D11" s="20" t="s">
        <v>16</v>
      </c>
      <c r="E11" s="27">
        <v>170</v>
      </c>
      <c r="F11" s="24">
        <v>287</v>
      </c>
      <c r="G11" s="25">
        <v>295</v>
      </c>
      <c r="H11" s="7">
        <v>275</v>
      </c>
      <c r="I11" s="7"/>
      <c r="J11" s="7"/>
      <c r="K11" s="7">
        <f t="shared" si="5"/>
        <v>285.66666666666669</v>
      </c>
      <c r="L11" s="9">
        <f t="shared" si="6"/>
        <v>10.066445913694333</v>
      </c>
      <c r="M11" s="9">
        <f t="shared" si="7"/>
        <v>3.5238433770225197</v>
      </c>
      <c r="N11" s="10">
        <f t="shared" si="8"/>
        <v>285.66666666666669</v>
      </c>
      <c r="O11" s="10">
        <f t="shared" si="9"/>
        <v>48563.333333333336</v>
      </c>
    </row>
    <row r="12" spans="1:15" s="4" customFormat="1" ht="26.25" customHeight="1" x14ac:dyDescent="0.25">
      <c r="A12" s="5">
        <v>8</v>
      </c>
      <c r="B12" s="32" t="s">
        <v>33</v>
      </c>
      <c r="C12" s="21" t="s">
        <v>17</v>
      </c>
      <c r="D12" s="20" t="s">
        <v>16</v>
      </c>
      <c r="E12" s="27">
        <v>2400</v>
      </c>
      <c r="F12" s="24">
        <v>77</v>
      </c>
      <c r="G12" s="25">
        <v>65</v>
      </c>
      <c r="H12" s="7">
        <v>75</v>
      </c>
      <c r="I12" s="7"/>
      <c r="J12" s="7"/>
      <c r="K12" s="7">
        <f t="shared" si="0"/>
        <v>72.333333333333329</v>
      </c>
      <c r="L12" s="9">
        <f t="shared" si="1"/>
        <v>6.429100507328636</v>
      </c>
      <c r="M12" s="9">
        <f t="shared" si="2"/>
        <v>8.8881573834036445</v>
      </c>
      <c r="N12" s="10">
        <f t="shared" si="3"/>
        <v>72.333333333333329</v>
      </c>
      <c r="O12" s="10">
        <f t="shared" si="4"/>
        <v>173600</v>
      </c>
    </row>
    <row r="13" spans="1:15" s="4" customFormat="1" ht="36.75" customHeight="1" x14ac:dyDescent="0.25">
      <c r="A13" s="5">
        <v>9</v>
      </c>
      <c r="B13" s="34" t="s">
        <v>34</v>
      </c>
      <c r="C13" s="21" t="s">
        <v>17</v>
      </c>
      <c r="D13" s="20" t="s">
        <v>16</v>
      </c>
      <c r="E13" s="27">
        <v>210</v>
      </c>
      <c r="F13" s="24">
        <v>985</v>
      </c>
      <c r="G13" s="25">
        <v>875</v>
      </c>
      <c r="H13" s="7">
        <v>955</v>
      </c>
      <c r="I13" s="7"/>
      <c r="J13" s="7"/>
      <c r="K13" s="7">
        <f t="shared" si="0"/>
        <v>938.33333333333337</v>
      </c>
      <c r="L13" s="9">
        <f t="shared" si="1"/>
        <v>56.862407030773269</v>
      </c>
      <c r="M13" s="9">
        <f t="shared" si="2"/>
        <v>6.0599368061214847</v>
      </c>
      <c r="N13" s="10">
        <f t="shared" si="3"/>
        <v>938.33333333333337</v>
      </c>
      <c r="O13" s="10">
        <f t="shared" si="4"/>
        <v>197050</v>
      </c>
    </row>
    <row r="14" spans="1:15" ht="15.75" customHeight="1" x14ac:dyDescent="0.25">
      <c r="A14" s="5"/>
      <c r="B14" s="23"/>
      <c r="C14" s="21"/>
      <c r="D14" s="6"/>
      <c r="E14" s="28"/>
      <c r="F14" s="7"/>
      <c r="G14" s="8"/>
      <c r="H14" s="7"/>
      <c r="I14" s="7"/>
      <c r="J14" s="7"/>
      <c r="K14" s="7"/>
      <c r="L14" s="9"/>
      <c r="M14" s="9"/>
      <c r="N14" s="10"/>
      <c r="O14" s="10">
        <f>SUM(O5:O13)</f>
        <v>835789.7333333334</v>
      </c>
    </row>
    <row r="15" spans="1:15" ht="15.75" x14ac:dyDescent="0.2">
      <c r="A15" s="5"/>
      <c r="B15" s="4"/>
      <c r="C15" s="4"/>
      <c r="D15" s="4"/>
      <c r="E15" s="29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5.75" x14ac:dyDescent="0.2">
      <c r="A16" s="35" t="s">
        <v>14</v>
      </c>
      <c r="B16" s="35"/>
      <c r="C16" s="35"/>
      <c r="D16" s="35"/>
      <c r="E16" s="35"/>
      <c r="F16" s="35"/>
      <c r="G16" s="35"/>
      <c r="H16" s="35"/>
      <c r="I16" s="11"/>
      <c r="J16" s="11"/>
      <c r="K16" s="10">
        <f>O14</f>
        <v>835789.7333333334</v>
      </c>
      <c r="L16" s="12" t="s">
        <v>15</v>
      </c>
      <c r="M16" s="12"/>
      <c r="N16" s="12"/>
      <c r="O16" s="13"/>
    </row>
    <row r="17" spans="1:15" ht="15.75" x14ac:dyDescent="0.25">
      <c r="A17" s="36" t="s">
        <v>23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ht="15.75" x14ac:dyDescent="0.25">
      <c r="A18" s="37"/>
      <c r="B18" s="37"/>
      <c r="C18" s="37"/>
      <c r="D18" s="37"/>
      <c r="E18" s="30"/>
      <c r="F18" s="15"/>
      <c r="G18" s="16"/>
      <c r="H18" s="17"/>
      <c r="I18" s="17"/>
      <c r="J18" s="17"/>
      <c r="K18" s="18"/>
      <c r="L18" s="18"/>
      <c r="M18" s="18"/>
      <c r="N18" s="18"/>
      <c r="O18" s="18"/>
    </row>
    <row r="19" spans="1:15" ht="15.75" x14ac:dyDescent="0.25">
      <c r="A19" s="14"/>
      <c r="B19" s="14"/>
      <c r="C19" s="14"/>
      <c r="D19" s="14"/>
      <c r="E19" s="30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15.75" x14ac:dyDescent="0.25">
      <c r="A20" s="14"/>
      <c r="B20" s="14"/>
      <c r="C20" s="14"/>
      <c r="D20" s="14"/>
      <c r="E20" s="30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2" spans="1:15" x14ac:dyDescent="0.2">
      <c r="K22" s="19"/>
    </row>
    <row r="29" spans="1:15" x14ac:dyDescent="0.2">
      <c r="C29" s="22"/>
    </row>
  </sheetData>
  <mergeCells count="13">
    <mergeCell ref="A16:H16"/>
    <mergeCell ref="A17:O17"/>
    <mergeCell ref="A18:D18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user225</cp:lastModifiedBy>
  <cp:revision>3</cp:revision>
  <dcterms:created xsi:type="dcterms:W3CDTF">2014-05-19T23:28:21Z</dcterms:created>
  <dcterms:modified xsi:type="dcterms:W3CDTF">2024-12-23T12:03:07Z</dcterms:modified>
</cp:coreProperties>
</file>