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1\Desktop\Договоры\2025\Котировки продуктов питания 2025 1 квартал\Закупка молочные продукты (йогурт,снежок,сметана)\"/>
    </mc:Choice>
  </mc:AlternateContent>
  <xr:revisionPtr revIDLastSave="0" documentId="13_ncr:1_{AB7CA9FC-51D1-4BA1-B427-F01F0D77A9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Д" sheetId="1" r:id="rId1"/>
  </sheets>
  <calcPr calcId="191029"/>
</workbook>
</file>

<file path=xl/calcChain.xml><?xml version="1.0" encoding="utf-8"?>
<calcChain xmlns="http://schemas.openxmlformats.org/spreadsheetml/2006/main">
  <c r="K11" i="1" l="1"/>
  <c r="O9" i="1"/>
  <c r="O8" i="1"/>
  <c r="N8" i="1"/>
  <c r="M8" i="1"/>
  <c r="L8" i="1"/>
  <c r="K8" i="1"/>
  <c r="O7" i="1"/>
  <c r="N7" i="1"/>
  <c r="M7" i="1"/>
  <c r="L7" i="1"/>
  <c r="K7" i="1"/>
  <c r="O6" i="1"/>
  <c r="N6" i="1"/>
  <c r="M6" i="1"/>
  <c r="L6" i="1"/>
  <c r="K6" i="1"/>
  <c r="O5" i="1"/>
  <c r="N5" i="1"/>
  <c r="M5" i="1"/>
  <c r="L5" i="1"/>
  <c r="K5" i="1"/>
</calcChain>
</file>

<file path=xl/sharedStrings.xml><?xml version="1.0" encoding="utf-8"?>
<sst xmlns="http://schemas.openxmlformats.org/spreadsheetml/2006/main" count="36" uniqueCount="31">
  <si>
    <t xml:space="preserve">Приложение № ___
к __________ в электронной форме 
от «__» _______ 2025 г. </t>
  </si>
  <si>
    <t>Обоснование начальной (максимальной) цены Договора на поставку продуктов питания ( йогурт, снежок, сметана, творог )</t>
  </si>
  <si>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</si>
  <si>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</si>
  <si>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</si>
  <si>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</si>
  <si>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</si>
  <si>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</si>
  <si>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</si>
  <si>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</si>
  <si>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</si>
  <si>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</si>
  <si>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</si>
  <si>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</si>
  <si>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</si>
  <si>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</si>
  <si>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</si>
  <si>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1"/>
        <rFont val="Times New Roman"/>
        <charset val="134"/>
      </rPr>
      <t xml:space="preserve">коэффициент вариации цен V (%)           </t>
    </r>
    <r>
      <rPr>
        <i/>
        <sz val="11"/>
        <rFont val="Times New Roman"/>
        <charset val="134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</si>
  <si>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</si>
  <si>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</si>
  <si>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Йогурт молочный питьевой 2,5% (ф/п 0,200-0,500кг)</t>
  </si>
  <si>
    <t>в соответствии с ТЗ</t>
  </si>
  <si>
    <t>л</t>
  </si>
  <si>
    <t>Снежок 2,5% (ф/п 0,200-0,500кг)</t>
  </si>
  <si>
    <t>Сметана 15% (ф/п. 0,250-0,500кг)</t>
  </si>
  <si>
    <t>кг</t>
  </si>
  <si>
    <t xml:space="preserve"> </t>
  </si>
  <si>
    <t>Творог 9% (0,200-1,0кг)</t>
  </si>
  <si>
    <t>В результате проведенного расчета Н(М)Ц договора составила:</t>
  </si>
  <si>
    <t>рублей</t>
  </si>
  <si>
    <t xml:space="preserve">При определениеии начальной (максимальной) цены Договора поставку продуктов питания ( йогурт, снежок, сметана, творог ) применен метод сопоставимых рыночных цен (анализ рынка).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</si>
</sst>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#\ ##0.00"/>
    <numFmt numFmtId="169" formatCode="0.0000"/>
    <numFmt numFmtId="170" formatCode="_-* #\ ##0.00\ _₽_-;\-* #\ ##0.00\ _₽_-;_-* &quot;-&quot;??\ _₽_-;_-@_-"/>
  </numFmts>
  <fonts count="12">
    <font>
      <sz val="11"/>
      <color theme="1"/>
      <name val="Calibri"/>
      <charset val="134"/>
      <scheme val="minor"/>
    </font>
    <font>
      <sz val="10"/>
      <name val="Times New Roman"/>
      <charset val="134"/>
    </font>
    <font>
      <b/>
      <sz val="12"/>
      <name val="Times New Roman"/>
      <charset val="20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1"/>
      <color theme="1"/>
      <name val="Times New Roman"/>
      <charset val="20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204"/>
    </font>
    <font>
      <sz val="11"/>
      <name val="Times New Roman"/>
      <charset val="134"/>
    </font>
    <font>
      <i/>
      <sz val="11"/>
      <name val="Times New Roman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8" fontId="6" fillId="0" borderId="5" xfId="0" applyNumberFormat="1" applyFont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168" fontId="6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70" fontId="1" fillId="0" borderId="0" xfId="0" applyNumberFormat="1" applyFont="1"/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03205" y="3580765"/>
          <a:ext cx="590550" cy="343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631680" y="3371215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workbookViewId="0">
      <selection activeCell="K11" sqref="K11"/>
    </sheetView>
  </sheetViews>
  <sheetFormatPr defaultColWidth="9.140625" defaultRowHeight="12.75"/>
  <cols>
    <col min="1" max="1" width="3.140625" style="2" customWidth="1"/>
    <col min="2" max="2" width="31" style="2" customWidth="1"/>
    <col min="3" max="3" width="19.42578125" style="2" customWidth="1"/>
    <col min="4" max="4" width="8" style="2" customWidth="1"/>
    <col min="5" max="5" width="8.85546875" style="2" customWidth="1"/>
    <col min="6" max="6" width="17.28515625" style="2" customWidth="1"/>
    <col min="7" max="7" width="16.28515625" style="2" customWidth="1"/>
    <col min="8" max="8" width="15.85546875" style="2" customWidth="1"/>
    <col min="9" max="10" width="15.85546875" style="2" hidden="1" customWidth="1"/>
    <col min="11" max="11" width="18.140625" style="2" customWidth="1"/>
    <col min="12" max="12" width="13.5703125" style="2" customWidth="1"/>
    <col min="13" max="13" width="10.28515625" style="2" customWidth="1"/>
    <col min="14" max="14" width="11.28515625" style="2" customWidth="1"/>
    <col min="15" max="15" width="20.140625" style="2" customWidth="1"/>
    <col min="16" max="16384" width="9.140625" style="2"/>
  </cols>
  <sheetData>
    <row r="1" spans="1:20" ht="67.5" customHeight="1">
      <c r="K1" s="27" t="s">
        <v>0</v>
      </c>
      <c r="L1" s="28"/>
      <c r="M1" s="28"/>
      <c r="N1" s="28"/>
      <c r="O1" s="28"/>
    </row>
    <row r="2" spans="1:20" ht="39" customHeight="1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20" ht="59.25" customHeight="1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/>
      <c r="H3" s="31"/>
      <c r="I3" s="3"/>
      <c r="J3" s="3"/>
      <c r="K3" s="32" t="s">
        <v>8</v>
      </c>
      <c r="L3" s="32"/>
      <c r="M3" s="32"/>
      <c r="N3" s="33" t="s">
        <v>9</v>
      </c>
      <c r="O3" s="33"/>
    </row>
    <row r="4" spans="1:20" ht="144" customHeight="1">
      <c r="A4" s="31"/>
      <c r="B4" s="37"/>
      <c r="C4" s="31"/>
      <c r="D4" s="37"/>
      <c r="E4" s="37"/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  <c r="N4" s="19" t="s">
        <v>18</v>
      </c>
      <c r="O4" s="19" t="s">
        <v>19</v>
      </c>
    </row>
    <row r="5" spans="1:20" s="1" customFormat="1" ht="31.5">
      <c r="A5" s="4">
        <v>1</v>
      </c>
      <c r="B5" s="5" t="s">
        <v>20</v>
      </c>
      <c r="C5" s="6" t="s">
        <v>21</v>
      </c>
      <c r="D5" s="7" t="s">
        <v>22</v>
      </c>
      <c r="E5" s="5">
        <v>1000</v>
      </c>
      <c r="F5" s="8">
        <v>170</v>
      </c>
      <c r="G5" s="9">
        <v>135</v>
      </c>
      <c r="H5" s="9">
        <v>120</v>
      </c>
      <c r="I5" s="9"/>
      <c r="J5" s="9"/>
      <c r="K5" s="9">
        <f>AVERAGE(F5:H5)</f>
        <v>141.666666666667</v>
      </c>
      <c r="L5" s="20">
        <f>SQRT(((SUM((POWER(H5-K5,2)),(POWER(G5-K5,2)),(POWER(F5-K5,2)))/(COLUMNS(F5:H5)-1))))</f>
        <v>25.658007197234401</v>
      </c>
      <c r="M5" s="20">
        <f>L5/K5*100</f>
        <v>18.1115344921655</v>
      </c>
      <c r="N5" s="21">
        <f>K5</f>
        <v>141.666666666667</v>
      </c>
      <c r="O5" s="21">
        <f>N5*E5</f>
        <v>141666.66666666701</v>
      </c>
    </row>
    <row r="6" spans="1:20" s="1" customFormat="1" ht="31.5">
      <c r="A6" s="4">
        <v>2</v>
      </c>
      <c r="B6" s="5" t="s">
        <v>23</v>
      </c>
      <c r="C6" s="6" t="s">
        <v>21</v>
      </c>
      <c r="D6" s="7" t="s">
        <v>22</v>
      </c>
      <c r="E6" s="5">
        <v>1000</v>
      </c>
      <c r="F6" s="8">
        <v>168</v>
      </c>
      <c r="G6" s="9">
        <v>135</v>
      </c>
      <c r="H6" s="9">
        <v>110</v>
      </c>
      <c r="I6" s="9"/>
      <c r="J6" s="9"/>
      <c r="K6" s="9">
        <f>AVERAGE(F6:H6)</f>
        <v>137.666666666667</v>
      </c>
      <c r="L6" s="20">
        <f>SQRT(((SUM((POWER(H6-K6,2)),(POWER(G6-K6,2)),(POWER(F6-K6,2)))/(COLUMNS(F6:H6)-1))))</f>
        <v>29.091808698211501</v>
      </c>
      <c r="M6" s="20">
        <f>L6/K6*100</f>
        <v>21.1320644296936</v>
      </c>
      <c r="N6" s="21">
        <f>K6</f>
        <v>137.666666666667</v>
      </c>
      <c r="O6" s="21">
        <f>N6*E6</f>
        <v>137666.66666666701</v>
      </c>
    </row>
    <row r="7" spans="1:20" s="1" customFormat="1" ht="31.5">
      <c r="A7" s="4">
        <v>3</v>
      </c>
      <c r="B7" s="5" t="s">
        <v>24</v>
      </c>
      <c r="C7" s="6" t="s">
        <v>21</v>
      </c>
      <c r="D7" s="7" t="s">
        <v>25</v>
      </c>
      <c r="E7" s="5">
        <v>200</v>
      </c>
      <c r="F7" s="8">
        <v>354</v>
      </c>
      <c r="G7" s="9">
        <v>345</v>
      </c>
      <c r="H7" s="9">
        <v>320</v>
      </c>
      <c r="I7" s="9"/>
      <c r="J7" s="9"/>
      <c r="K7" s="9">
        <f>AVERAGE(F7:H7)</f>
        <v>339.66666666666703</v>
      </c>
      <c r="L7" s="20">
        <f>SQRT(((SUM((POWER(H7-K7,2)),(POWER(G7-K7,2)),(POWER(F7-K7,2)))/(COLUMNS(F7:H7)-1))))</f>
        <v>17.616280348965098</v>
      </c>
      <c r="M7" s="20">
        <f>L7/K7*100</f>
        <v>5.1863435767316197</v>
      </c>
      <c r="N7" s="21">
        <f>K7</f>
        <v>339.66666666666703</v>
      </c>
      <c r="O7" s="21">
        <f>N7*E7</f>
        <v>67933.333333333299</v>
      </c>
      <c r="T7" s="1" t="s">
        <v>26</v>
      </c>
    </row>
    <row r="8" spans="1:20" s="1" customFormat="1" ht="31.5">
      <c r="A8" s="4">
        <v>4</v>
      </c>
      <c r="B8" s="5" t="s">
        <v>27</v>
      </c>
      <c r="C8" s="6" t="s">
        <v>21</v>
      </c>
      <c r="D8" s="7" t="s">
        <v>25</v>
      </c>
      <c r="E8" s="5">
        <v>800</v>
      </c>
      <c r="F8" s="8">
        <v>560</v>
      </c>
      <c r="G8" s="9">
        <v>650</v>
      </c>
      <c r="H8" s="9">
        <v>470</v>
      </c>
      <c r="I8" s="9"/>
      <c r="J8" s="9"/>
      <c r="K8" s="9">
        <f>AVERAGE(F8:H8)</f>
        <v>560</v>
      </c>
      <c r="L8" s="20">
        <f>SQRT(((SUM((POWER(H8-K8,2)),(POWER(G8-K8,2)),(POWER(F8-K8,2)))/(COLUMNS(F8:H8)-1))))</f>
        <v>90</v>
      </c>
      <c r="M8" s="20">
        <f>L8/K8*100</f>
        <v>16.071428571428601</v>
      </c>
      <c r="N8" s="21">
        <f>K8</f>
        <v>560</v>
      </c>
      <c r="O8" s="21">
        <f>N8*E8</f>
        <v>448000</v>
      </c>
    </row>
    <row r="9" spans="1:20" s="1" customFormat="1" ht="15.75">
      <c r="A9" s="10"/>
      <c r="B9" s="11"/>
      <c r="C9" s="12"/>
      <c r="D9" s="13"/>
      <c r="E9" s="11"/>
      <c r="F9" s="9"/>
      <c r="G9" s="14"/>
      <c r="H9" s="9"/>
      <c r="I9" s="9"/>
      <c r="J9" s="9"/>
      <c r="K9" s="9"/>
      <c r="L9" s="20"/>
      <c r="M9" s="20"/>
      <c r="N9" s="21"/>
      <c r="O9" s="21">
        <f>SUM(O5:O8)</f>
        <v>795266.66666666698</v>
      </c>
    </row>
    <row r="10" spans="1:20" s="1" customFormat="1" ht="15.75">
      <c r="A10" s="10"/>
    </row>
    <row r="11" spans="1:20" s="1" customFormat="1" ht="23.25" customHeight="1">
      <c r="A11" s="34" t="s">
        <v>28</v>
      </c>
      <c r="B11" s="34"/>
      <c r="C11" s="34"/>
      <c r="D11" s="34"/>
      <c r="E11" s="34"/>
      <c r="F11" s="34"/>
      <c r="G11" s="34"/>
      <c r="H11" s="34"/>
      <c r="I11" s="22"/>
      <c r="J11" s="22"/>
      <c r="K11" s="21">
        <f>O9</f>
        <v>795266.66666666698</v>
      </c>
      <c r="L11" s="23" t="s">
        <v>29</v>
      </c>
      <c r="M11" s="23"/>
      <c r="N11" s="23"/>
      <c r="O11" s="24"/>
    </row>
    <row r="12" spans="1:20" s="1" customFormat="1" ht="45" customHeight="1">
      <c r="A12" s="35" t="s">
        <v>30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pans="1:20" s="1" customFormat="1" ht="15.75">
      <c r="A13" s="28"/>
      <c r="B13" s="28"/>
      <c r="C13" s="28"/>
      <c r="D13" s="28"/>
      <c r="E13" s="15"/>
      <c r="F13" s="16"/>
      <c r="G13" s="17"/>
      <c r="H13" s="18"/>
      <c r="I13" s="18"/>
      <c r="J13" s="18"/>
      <c r="K13" s="25"/>
      <c r="L13" s="25"/>
      <c r="M13" s="25"/>
      <c r="N13" s="25"/>
      <c r="O13" s="25"/>
    </row>
    <row r="14" spans="1:20" s="1" customFormat="1" ht="15.7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0" s="1" customFormat="1" ht="15.7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20" s="1" customFormat="1" ht="35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s="1" customFormat="1" ht="2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6"/>
      <c r="L17" s="2"/>
      <c r="M17" s="2"/>
      <c r="N17" s="2"/>
      <c r="O17" s="2"/>
    </row>
    <row r="18" spans="1:15" s="1" customFormat="1" ht="2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15.75" customHeight="1"/>
    <row r="20" spans="1:15" ht="33.75" customHeight="1"/>
  </sheetData>
  <mergeCells count="13">
    <mergeCell ref="A11:H11"/>
    <mergeCell ref="A12:O12"/>
    <mergeCell ref="A13:D13"/>
    <mergeCell ref="A3:A4"/>
    <mergeCell ref="B3:B4"/>
    <mergeCell ref="C3:C4"/>
    <mergeCell ref="D3:D4"/>
    <mergeCell ref="E3:E4"/>
    <mergeCell ref="K1:O1"/>
    <mergeCell ref="A2:O2"/>
    <mergeCell ref="F3:H3"/>
    <mergeCell ref="K3:M3"/>
    <mergeCell ref="N3:O3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1</cp:lastModifiedBy>
  <cp:revision>3</cp:revision>
  <dcterms:created xsi:type="dcterms:W3CDTF">2014-05-19T23:28:00Z</dcterms:created>
  <dcterms:modified xsi:type="dcterms:W3CDTF">2024-12-18T10:35:23Z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FAE0F4926F674A2682442FFB5B14B654_12</vt:lpwstr>
  </property>
  <property fmtid="{D5CDD505-2E9C-101B-9397-08002B2CF9AE}" pid="3" name="KSOProductBuildVer">
    <vt:lpwstr>1049-12.2.0.17562</vt:lpwstr>
  </property>
</Properties>
</file>