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760" yWindow="32760" windowWidth="24000" windowHeight="8835"/>
  </bookViews>
  <sheets>
    <sheet name="Лист1" sheetId="1" r:id="rId1"/>
  </sheets>
  <definedNames>
    <definedName name="_GoBack" localSheetId="0">Лист1!$B$52</definedName>
  </definedNames>
  <calcPr calcId="125725" refMode="R1C1" calcOnSave="0" concurrentCalc="0"/>
</workbook>
</file>

<file path=xl/calcChain.xml><?xml version="1.0" encoding="utf-8"?>
<calcChain xmlns="http://schemas.openxmlformats.org/spreadsheetml/2006/main">
  <c r="H8" i="1"/>
  <c r="L8"/>
  <c r="H9"/>
  <c r="L9"/>
  <c r="L10"/>
  <c r="I9"/>
  <c r="J9"/>
  <c r="I8"/>
  <c r="J8"/>
</calcChain>
</file>

<file path=xl/sharedStrings.xml><?xml version="1.0" encoding="utf-8"?>
<sst xmlns="http://schemas.openxmlformats.org/spreadsheetml/2006/main" count="32" uniqueCount="30">
  <si>
    <t>Обоснование начальной (максимальной) цены контракта, содержащее полученные заказчиком расчеты</t>
  </si>
  <si>
    <t>Расчет начальной (максимальной) цены контракта</t>
  </si>
  <si>
    <t>Наименование</t>
  </si>
  <si>
    <t>Средняя цена, руб.</t>
  </si>
  <si>
    <t>V - коэффициент вариации, %</t>
  </si>
  <si>
    <t>Необходимое значение коэффициента вариации, %</t>
  </si>
  <si>
    <t>ИТОГО</t>
  </si>
  <si>
    <t xml:space="preserve">где: </t>
  </si>
  <si>
    <t>п/п</t>
  </si>
  <si>
    <t>&lt;33</t>
  </si>
  <si>
    <t>Количество</t>
  </si>
  <si>
    <t>Ед.Измерения</t>
  </si>
  <si>
    <t xml:space="preserve"> Среднее квадратичное отклонение      </t>
  </si>
  <si>
    <t>Основные характеристики объекта закупки</t>
  </si>
  <si>
    <t>Используемый метод определения НМЦД</t>
  </si>
  <si>
    <t>Метод сопоставимых рыночных цен (анализа рынка)</t>
  </si>
  <si>
    <t>Бензин автомобильный АИ-92</t>
  </si>
  <si>
    <t>л</t>
  </si>
  <si>
    <t>Дизельное топливо</t>
  </si>
  <si>
    <r>
      <t>ц</t>
    </r>
    <r>
      <rPr>
        <i/>
        <vertAlign val="subscript"/>
        <sz val="8"/>
        <color indexed="8"/>
        <rFont val="Times New Roman"/>
        <family val="1"/>
        <charset val="204"/>
      </rPr>
      <t>i</t>
    </r>
    <r>
      <rPr>
        <sz val="8"/>
        <color indexed="8"/>
        <rFont val="Times New Roman"/>
        <family val="1"/>
        <charset val="204"/>
      </rPr>
      <t xml:space="preserve"> - цена единицы товара, работы, услуги, указанная в источнике с номером i ;</t>
    </r>
  </si>
  <si>
    <r>
      <t>&lt;ц&gt;</t>
    </r>
    <r>
      <rPr>
        <sz val="8"/>
        <color indexed="8"/>
        <rFont val="Times New Roman"/>
        <family val="1"/>
        <charset val="204"/>
      </rPr>
      <t xml:space="preserve"> - средняя арифметическая величина цены единицы товара, работы, услуги;</t>
    </r>
  </si>
  <si>
    <r>
      <t>n</t>
    </r>
    <r>
      <rPr>
        <sz val="8"/>
        <color indexed="8"/>
        <rFont val="Times New Roman"/>
        <family val="1"/>
        <charset val="204"/>
      </rPr>
      <t xml:space="preserve"> - количество значений, используемых в расчете;</t>
    </r>
  </si>
  <si>
    <r>
      <t>НМЦК</t>
    </r>
    <r>
      <rPr>
        <i/>
        <vertAlign val="superscript"/>
        <sz val="8"/>
        <color indexed="8"/>
        <rFont val="Times New Roman"/>
        <family val="1"/>
        <charset val="204"/>
      </rPr>
      <t>рын</t>
    </r>
    <r>
      <rPr>
        <sz val="8"/>
        <color indexed="8"/>
        <rFont val="Times New Roman"/>
        <family val="1"/>
        <charset val="204"/>
      </rPr>
      <t xml:space="preserve">   -  НМЦК, определяемая методом сопоставимых рыночных цен (анализа рынка);</t>
    </r>
  </si>
  <si>
    <r>
      <t>v</t>
    </r>
    <r>
      <rPr>
        <sz val="8"/>
        <color indexed="8"/>
        <rFont val="Times New Roman"/>
        <family val="1"/>
        <charset val="204"/>
      </rPr>
      <t xml:space="preserve"> - количество (объем) закупаемого товара (работы, услуги);</t>
    </r>
  </si>
  <si>
    <r>
      <t>i</t>
    </r>
    <r>
      <rPr>
        <sz val="8"/>
        <color indexed="8"/>
        <rFont val="Times New Roman"/>
        <family val="1"/>
        <charset val="204"/>
      </rPr>
      <t xml:space="preserve"> - номер источника ценовой информации.</t>
    </r>
  </si>
  <si>
    <t xml:space="preserve">Коммерческое предложение №1 </t>
  </si>
  <si>
    <t xml:space="preserve">Коммерческое предложение №2 </t>
  </si>
  <si>
    <t xml:space="preserve">Коммерческое предложение №3 </t>
  </si>
  <si>
    <t>Поставка нефтепродуктов (ГСМ) с использованием пластиковых карт через сеть АЗС на 3 месяца(1 квартал 2025)</t>
  </si>
  <si>
    <t>Нчальная максимальная цена контракта:6 107 300,00 (шесть миллионов сто семь тысяч триста) рублей 00 копеек</t>
  </si>
</sst>
</file>

<file path=xl/styles.xml><?xml version="1.0" encoding="utf-8"?>
<styleSheet xmlns="http://schemas.openxmlformats.org/spreadsheetml/2006/main">
  <numFmts count="1">
    <numFmt numFmtId="164" formatCode="#,##0.00#########"/>
  </numFmts>
  <fonts count="1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9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vertAlign val="subscript"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Alignment="1">
      <alignment horizontal="justify" wrapText="1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/>
    <xf numFmtId="0" fontId="7" fillId="0" borderId="0" xfId="1" applyFont="1" applyAlignment="1" applyProtection="1">
      <alignment horizontal="left"/>
    </xf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5" fillId="0" borderId="3" xfId="0" applyFont="1" applyBorder="1" applyAlignment="1">
      <alignment horizontal="center" vertical="top" wrapText="1"/>
    </xf>
    <xf numFmtId="0" fontId="0" fillId="0" borderId="0" xfId="0"/>
    <xf numFmtId="4" fontId="9" fillId="0" borderId="4" xfId="0" applyNumberFormat="1" applyFont="1" applyBorder="1" applyAlignment="1">
      <alignment horizontal="center" vertical="center" wrapText="1"/>
    </xf>
    <xf numFmtId="4" fontId="0" fillId="0" borderId="0" xfId="0" applyNumberFormat="1"/>
    <xf numFmtId="164" fontId="10" fillId="0" borderId="1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left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0" fillId="0" borderId="0" xfId="0"/>
    <xf numFmtId="0" fontId="1" fillId="0" borderId="0" xfId="1" applyAlignment="1" applyProtection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 wrapText="1"/>
    </xf>
    <xf numFmtId="0" fontId="5" fillId="0" borderId="0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wmf"/><Relationship Id="rId1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6</xdr:row>
      <xdr:rowOff>352425</xdr:rowOff>
    </xdr:from>
    <xdr:to>
      <xdr:col>11</xdr:col>
      <xdr:colOff>1543050</xdr:colOff>
      <xdr:row>6</xdr:row>
      <xdr:rowOff>1123950</xdr:rowOff>
    </xdr:to>
    <xdr:pic>
      <xdr:nvPicPr>
        <xdr:cNvPr id="199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06175" y="2028825"/>
          <a:ext cx="11239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323850</xdr:colOff>
      <xdr:row>6</xdr:row>
      <xdr:rowOff>914400</xdr:rowOff>
    </xdr:from>
    <xdr:to>
      <xdr:col>8</xdr:col>
      <xdr:colOff>1343025</xdr:colOff>
      <xdr:row>6</xdr:row>
      <xdr:rowOff>1362075</xdr:rowOff>
    </xdr:to>
    <xdr:pic>
      <xdr:nvPicPr>
        <xdr:cNvPr id="199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19975" y="2590800"/>
          <a:ext cx="10191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38100</xdr:colOff>
      <xdr:row>6</xdr:row>
      <xdr:rowOff>1057275</xdr:rowOff>
    </xdr:from>
    <xdr:to>
      <xdr:col>9</xdr:col>
      <xdr:colOff>733425</xdr:colOff>
      <xdr:row>6</xdr:row>
      <xdr:rowOff>1400175</xdr:rowOff>
    </xdr:to>
    <xdr:pic>
      <xdr:nvPicPr>
        <xdr:cNvPr id="1997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67750" y="2733675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workbookViewId="0">
      <selection activeCell="K20" sqref="K20"/>
    </sheetView>
  </sheetViews>
  <sheetFormatPr defaultRowHeight="15"/>
  <cols>
    <col min="1" max="1" width="3.42578125" style="13" customWidth="1"/>
    <col min="2" max="2" width="13.140625" style="13" customWidth="1"/>
    <col min="3" max="3" width="6.42578125" style="13" customWidth="1"/>
    <col min="4" max="4" width="9.7109375" style="13" customWidth="1"/>
    <col min="5" max="5" width="11.5703125" style="13" customWidth="1"/>
    <col min="6" max="6" width="12.42578125" style="13" customWidth="1"/>
    <col min="7" max="7" width="11.5703125" style="19" customWidth="1"/>
    <col min="8" max="8" width="9.5703125" style="13" customWidth="1"/>
    <col min="9" max="9" width="13.140625" style="13" customWidth="1"/>
    <col min="10" max="10" width="11.140625" style="13" customWidth="1"/>
    <col min="11" max="11" width="11.5703125" style="13" customWidth="1"/>
    <col min="12" max="12" width="19.140625" style="13" customWidth="1"/>
    <col min="13" max="13" width="22.28515625" style="13" customWidth="1"/>
    <col min="14" max="16384" width="9.140625" style="13"/>
  </cols>
  <sheetData>
    <row r="1" spans="1:13" ht="15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5"/>
    </row>
    <row r="2" spans="1:13" ht="15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4"/>
    </row>
    <row r="3" spans="1:13" ht="25.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9"/>
    </row>
    <row r="4" spans="1:13" s="21" customFormat="1" ht="34.5" customHeight="1">
      <c r="A4" s="38" t="s">
        <v>13</v>
      </c>
      <c r="B4" s="38"/>
      <c r="C4" s="38"/>
      <c r="D4" s="38"/>
      <c r="E4" s="40" t="s">
        <v>28</v>
      </c>
      <c r="F4" s="41"/>
      <c r="G4" s="41"/>
      <c r="H4" s="41"/>
      <c r="I4" s="41"/>
      <c r="J4" s="41"/>
      <c r="K4" s="41"/>
      <c r="L4" s="42"/>
    </row>
    <row r="5" spans="1:13" s="21" customFormat="1" ht="25.5" customHeight="1">
      <c r="A5" s="43" t="s">
        <v>14</v>
      </c>
      <c r="B5" s="43"/>
      <c r="C5" s="43"/>
      <c r="D5" s="43"/>
      <c r="E5" s="44" t="s">
        <v>15</v>
      </c>
      <c r="F5" s="45"/>
      <c r="G5" s="45"/>
      <c r="H5" s="45"/>
      <c r="I5" s="45"/>
      <c r="J5" s="45"/>
      <c r="K5" s="45"/>
      <c r="L5" s="46"/>
    </row>
    <row r="6" spans="1:13" s="21" customFormat="1" ht="7.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9"/>
    </row>
    <row r="7" spans="1:13" ht="113.25" customHeight="1">
      <c r="A7" s="16" t="s">
        <v>8</v>
      </c>
      <c r="B7" s="16" t="s">
        <v>2</v>
      </c>
      <c r="C7" s="16" t="s">
        <v>11</v>
      </c>
      <c r="D7" s="16" t="s">
        <v>10</v>
      </c>
      <c r="E7" s="16" t="s">
        <v>25</v>
      </c>
      <c r="F7" s="16" t="s">
        <v>26</v>
      </c>
      <c r="G7" s="16" t="s">
        <v>27</v>
      </c>
      <c r="H7" s="16" t="s">
        <v>3</v>
      </c>
      <c r="I7" s="16" t="s">
        <v>12</v>
      </c>
      <c r="J7" s="16" t="s">
        <v>4</v>
      </c>
      <c r="K7" s="16" t="s">
        <v>5</v>
      </c>
      <c r="L7" s="16"/>
    </row>
    <row r="8" spans="1:13" s="20" customFormat="1" ht="55.5" customHeight="1">
      <c r="A8" s="6">
        <v>1</v>
      </c>
      <c r="B8" s="16" t="s">
        <v>16</v>
      </c>
      <c r="C8" s="16" t="s">
        <v>17</v>
      </c>
      <c r="D8" s="28">
        <v>20000</v>
      </c>
      <c r="E8" s="26">
        <v>60.52</v>
      </c>
      <c r="F8" s="26">
        <v>58.74</v>
      </c>
      <c r="G8" s="26">
        <v>59</v>
      </c>
      <c r="H8" s="27">
        <f>ROUND(AVERAGE(E8,F8,G8),2)</f>
        <v>59.42</v>
      </c>
      <c r="I8" s="8">
        <f>ROUND(STDEV(E8:G8),2)</f>
        <v>0.96</v>
      </c>
      <c r="J8" s="7">
        <f>ROUND(I8/H8*100,2)</f>
        <v>1.62</v>
      </c>
      <c r="K8" s="7" t="s">
        <v>9</v>
      </c>
      <c r="L8" s="8">
        <f>ROUND(H8*D8,2)</f>
        <v>1188400</v>
      </c>
      <c r="M8" s="25"/>
    </row>
    <row r="9" spans="1:13" s="23" customFormat="1" ht="37.5" customHeight="1">
      <c r="A9" s="6">
        <v>3</v>
      </c>
      <c r="B9" s="16" t="s">
        <v>18</v>
      </c>
      <c r="C9" s="16" t="s">
        <v>17</v>
      </c>
      <c r="D9" s="28">
        <v>70000</v>
      </c>
      <c r="E9" s="26">
        <v>70.790000000000006</v>
      </c>
      <c r="F9" s="26">
        <v>71.03</v>
      </c>
      <c r="G9" s="26">
        <v>69</v>
      </c>
      <c r="H9" s="27">
        <f>ROUND(AVERAGE(E9,F9,G9),2)</f>
        <v>70.27</v>
      </c>
      <c r="I9" s="8">
        <f>ROUND(STDEV(E9:G9),2)</f>
        <v>1.1100000000000001</v>
      </c>
      <c r="J9" s="7">
        <f>ROUND(I9/H9*100,2)</f>
        <v>1.58</v>
      </c>
      <c r="K9" s="7" t="s">
        <v>9</v>
      </c>
      <c r="L9" s="8">
        <f>ROUND(H9*D9,2)</f>
        <v>4918900</v>
      </c>
    </row>
    <row r="10" spans="1:13" ht="15" customHeight="1" thickBot="1">
      <c r="A10" s="37" t="s">
        <v>6</v>
      </c>
      <c r="B10" s="37"/>
      <c r="C10" s="17"/>
      <c r="D10" s="37"/>
      <c r="E10" s="37"/>
      <c r="F10" s="37"/>
      <c r="G10" s="37"/>
      <c r="H10" s="37"/>
      <c r="I10" s="37"/>
      <c r="J10" s="37"/>
      <c r="K10" s="18"/>
      <c r="L10" s="24">
        <f>SUM(L8:L9)</f>
        <v>6107300</v>
      </c>
    </row>
    <row r="11" spans="1:13" ht="10.5" customHeight="1" thickTop="1">
      <c r="B11" s="29" t="s">
        <v>7</v>
      </c>
      <c r="C11" s="29"/>
      <c r="D11" s="29"/>
      <c r="E11" s="29"/>
      <c r="F11" s="29"/>
      <c r="G11" s="29"/>
      <c r="H11" s="29"/>
      <c r="I11" s="29"/>
      <c r="J11" s="29"/>
      <c r="K11" s="29"/>
      <c r="L11" s="1"/>
    </row>
    <row r="12" spans="1:13" ht="11.25" customHeight="1">
      <c r="A12" s="2"/>
      <c r="B12" s="31" t="s">
        <v>19</v>
      </c>
      <c r="C12" s="31"/>
      <c r="D12" s="31"/>
      <c r="E12" s="31"/>
      <c r="F12" s="31"/>
      <c r="G12" s="31"/>
      <c r="H12" s="31"/>
      <c r="I12" s="31"/>
      <c r="J12" s="31"/>
      <c r="K12" s="31"/>
      <c r="L12" s="1"/>
    </row>
    <row r="13" spans="1:13" ht="10.5" customHeight="1">
      <c r="B13" s="31" t="s">
        <v>20</v>
      </c>
      <c r="C13" s="31"/>
      <c r="D13" s="31"/>
      <c r="E13" s="31"/>
      <c r="F13" s="31"/>
      <c r="G13" s="31"/>
      <c r="H13" s="31"/>
      <c r="I13" s="31"/>
      <c r="J13" s="31"/>
      <c r="K13" s="31"/>
      <c r="L13" s="1"/>
    </row>
    <row r="14" spans="1:13" ht="12" customHeight="1">
      <c r="B14" s="31" t="s">
        <v>21</v>
      </c>
      <c r="C14" s="31"/>
      <c r="D14" s="31"/>
      <c r="E14" s="31"/>
      <c r="F14" s="31"/>
      <c r="G14" s="31"/>
      <c r="H14" s="31"/>
      <c r="I14" s="31"/>
      <c r="J14" s="31"/>
      <c r="K14" s="31"/>
      <c r="L14" s="1"/>
    </row>
    <row r="15" spans="1:13" ht="15.75">
      <c r="B15" s="31" t="s">
        <v>22</v>
      </c>
      <c r="C15" s="31"/>
      <c r="D15" s="31"/>
      <c r="E15" s="31"/>
      <c r="F15" s="31"/>
      <c r="G15" s="31"/>
      <c r="H15" s="31"/>
      <c r="I15" s="31"/>
      <c r="J15" s="31"/>
      <c r="K15" s="31"/>
      <c r="L15" s="1"/>
    </row>
    <row r="16" spans="1:13" ht="9.75" customHeight="1">
      <c r="B16" s="31" t="s">
        <v>23</v>
      </c>
      <c r="C16" s="31"/>
      <c r="D16" s="31"/>
      <c r="E16" s="31"/>
      <c r="F16" s="31"/>
      <c r="G16" s="31"/>
      <c r="H16" s="31"/>
      <c r="I16" s="31"/>
      <c r="J16" s="31"/>
      <c r="K16" s="31"/>
      <c r="L16" s="1"/>
    </row>
    <row r="17" spans="1:12" ht="9" customHeight="1">
      <c r="B17" s="31" t="s">
        <v>24</v>
      </c>
      <c r="C17" s="31"/>
      <c r="D17" s="31"/>
      <c r="E17" s="31"/>
      <c r="F17" s="31"/>
      <c r="G17" s="31"/>
      <c r="H17" s="31"/>
      <c r="I17" s="31"/>
      <c r="J17" s="31"/>
      <c r="K17" s="31"/>
      <c r="L17" s="1"/>
    </row>
    <row r="18" spans="1:12" ht="15.75" customHeight="1">
      <c r="A18" s="34" t="s">
        <v>29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15.75">
      <c r="A19" s="10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1"/>
    </row>
    <row r="20" spans="1:12" ht="15.75">
      <c r="A20" s="11"/>
      <c r="B20" s="15"/>
      <c r="C20" s="3"/>
      <c r="D20" s="3"/>
      <c r="E20" s="3"/>
      <c r="F20" s="3"/>
      <c r="G20" s="3"/>
      <c r="H20" s="3"/>
      <c r="I20" s="3"/>
      <c r="J20" s="3"/>
      <c r="K20" s="3"/>
      <c r="L20" s="1"/>
    </row>
    <row r="21" spans="1:12" ht="12.75" customHeight="1">
      <c r="A21" s="11"/>
      <c r="B21" s="14"/>
      <c r="C21" s="12"/>
      <c r="D21" s="12"/>
      <c r="E21" s="12"/>
      <c r="F21" s="12"/>
      <c r="G21" s="12"/>
      <c r="H21" s="12"/>
      <c r="I21" s="12"/>
      <c r="J21" s="12"/>
      <c r="K21" s="12"/>
      <c r="L21" s="1"/>
    </row>
    <row r="22" spans="1:12" ht="13.5" customHeight="1">
      <c r="A22" s="11"/>
      <c r="B22" s="33"/>
      <c r="C22" s="33"/>
      <c r="D22" s="33"/>
      <c r="E22" s="33"/>
      <c r="F22" s="33"/>
      <c r="G22" s="33"/>
      <c r="H22" s="33"/>
      <c r="I22" s="33"/>
      <c r="J22" s="33"/>
      <c r="K22" s="33"/>
    </row>
    <row r="24" spans="1:12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</sheetData>
  <mergeCells count="19">
    <mergeCell ref="A1:K1"/>
    <mergeCell ref="A3:K3"/>
    <mergeCell ref="A10:B10"/>
    <mergeCell ref="A4:D4"/>
    <mergeCell ref="A2:K2"/>
    <mergeCell ref="D10:J10"/>
    <mergeCell ref="E4:L4"/>
    <mergeCell ref="A5:D5"/>
    <mergeCell ref="E5:L5"/>
    <mergeCell ref="A24:K24"/>
    <mergeCell ref="B14:K14"/>
    <mergeCell ref="B15:K15"/>
    <mergeCell ref="B12:K12"/>
    <mergeCell ref="B13:K13"/>
    <mergeCell ref="B19:K19"/>
    <mergeCell ref="B22:K22"/>
    <mergeCell ref="B17:K17"/>
    <mergeCell ref="B16:K16"/>
    <mergeCell ref="A18:L18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  <legacyDrawing r:id="rId3"/>
  <oleObjects>
    <oleObject progId="Equation.3" shapeId="1028" r:id="rId4"/>
    <oleObject progId="Equation.3" shapeId="1027" r:id="rId5"/>
    <oleObject progId="Equation.3" shapeId="1032" r:id="rId6"/>
    <oleObject progId="Equation.3" shapeId="1033" r:id="rId7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sh.elmira</dc:creator>
  <cp:lastModifiedBy>OMTS2</cp:lastModifiedBy>
  <cp:lastPrinted>2024-11-28T05:39:10Z</cp:lastPrinted>
  <dcterms:created xsi:type="dcterms:W3CDTF">2014-07-02T09:07:27Z</dcterms:created>
  <dcterms:modified xsi:type="dcterms:W3CDTF">2024-11-28T05:39:29Z</dcterms:modified>
</cp:coreProperties>
</file>