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Подработка с площадки\Торги онлайн\26.11 МДОУ ДС № 362 консервация\"/>
    </mc:Choice>
  </mc:AlternateContent>
  <xr:revisionPtr revIDLastSave="0" documentId="13_ncr:1_{35E20B79-5722-4956-A65F-F38E933910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НМЦ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N17" i="1" s="1"/>
  <c r="O17" i="1" s="1"/>
  <c r="K18" i="1"/>
  <c r="N18" i="1" s="1"/>
  <c r="O18" i="1" s="1"/>
  <c r="K6" i="1"/>
  <c r="L6" i="1" s="1"/>
  <c r="M6" i="1" s="1"/>
  <c r="K7" i="1"/>
  <c r="N7" i="1" s="1"/>
  <c r="O7" i="1" s="1"/>
  <c r="K8" i="1"/>
  <c r="N8" i="1" s="1"/>
  <c r="O8" i="1" s="1"/>
  <c r="K9" i="1"/>
  <c r="L9" i="1" s="1"/>
  <c r="M9" i="1" s="1"/>
  <c r="K10" i="1"/>
  <c r="L10" i="1" s="1"/>
  <c r="M10" i="1" s="1"/>
  <c r="K11" i="1"/>
  <c r="N11" i="1" s="1"/>
  <c r="O11" i="1" s="1"/>
  <c r="K12" i="1"/>
  <c r="N12" i="1" s="1"/>
  <c r="O12" i="1" s="1"/>
  <c r="K13" i="1"/>
  <c r="L13" i="1" s="1"/>
  <c r="M13" i="1" s="1"/>
  <c r="K14" i="1"/>
  <c r="L14" i="1" s="1"/>
  <c r="M14" i="1" s="1"/>
  <c r="K15" i="1"/>
  <c r="N15" i="1" s="1"/>
  <c r="O15" i="1" s="1"/>
  <c r="K16" i="1"/>
  <c r="N16" i="1" s="1"/>
  <c r="O16" i="1" s="1"/>
  <c r="L17" i="1" l="1"/>
  <c r="M17" i="1" s="1"/>
  <c r="L18" i="1"/>
  <c r="M18" i="1" s="1"/>
  <c r="L16" i="1"/>
  <c r="M16" i="1" s="1"/>
  <c r="N14" i="1"/>
  <c r="O14" i="1" s="1"/>
  <c r="L12" i="1"/>
  <c r="M12" i="1" s="1"/>
  <c r="N10" i="1"/>
  <c r="O10" i="1" s="1"/>
  <c r="L8" i="1"/>
  <c r="M8" i="1" s="1"/>
  <c r="N6" i="1"/>
  <c r="O6" i="1" s="1"/>
  <c r="L15" i="1"/>
  <c r="M15" i="1" s="1"/>
  <c r="L11" i="1"/>
  <c r="M11" i="1" s="1"/>
  <c r="L7" i="1"/>
  <c r="M7" i="1" s="1"/>
  <c r="N13" i="1"/>
  <c r="O13" i="1" s="1"/>
  <c r="N9" i="1"/>
  <c r="O9" i="1" s="1"/>
  <c r="K5" i="1"/>
  <c r="L5" i="1" s="1"/>
  <c r="M5" i="1" s="1"/>
  <c r="N5" i="1" l="1"/>
  <c r="O5" i="1" s="1"/>
  <c r="O19" i="1" l="1"/>
  <c r="K21" i="1" s="1"/>
</calcChain>
</file>

<file path=xl/sharedStrings.xml><?xml version="1.0" encoding="utf-8"?>
<sst xmlns="http://schemas.openxmlformats.org/spreadsheetml/2006/main" count="65" uniqueCount="40">
  <si>
    <t>Приложение № ___
к _________ в электронной форме 
от «___» __________ 202_ г. № ______</t>
  </si>
  <si>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</si>
  <si>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</si>
  <si>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</si>
  <si>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</si>
  <si>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</si>
  <si>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</si>
  <si>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</si>
  <si>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</si>
  <si>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</si>
  <si>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</si>
  <si>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</si>
  <si>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</si>
  <si>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</si>
  <si>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</si>
  <si>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</si>
  <si>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</si>
  <si>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</si>
  <si>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</si>
  <si>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</si>
  <si>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</si>
  <si>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 xml:space="preserve">При определениеии начальной (максимальной) цены Договора на поставку продуктов питания применен метод сопоставимых рыночных цен (анализ рынка). </t>
  </si>
  <si>
    <t xml:space="preserve">Икра кабачковая, стерилизованная </t>
  </si>
  <si>
    <t>Огурцы консервированные</t>
  </si>
  <si>
    <t xml:space="preserve">Молоко концентрированное стерилизованное без сахара </t>
  </si>
  <si>
    <t>Молоко сгущенное с сахаром</t>
  </si>
  <si>
    <t>Кукуруза консервированная</t>
  </si>
  <si>
    <t>Консервы рыбные в масле</t>
  </si>
  <si>
    <t>Сок пакетированный</t>
  </si>
  <si>
    <t>Паста томатная</t>
  </si>
  <si>
    <t>Джем фруктовый</t>
  </si>
  <si>
    <t>Горошек зеленый консервированный</t>
  </si>
  <si>
    <t>Масло подсолнечное</t>
  </si>
  <si>
    <t xml:space="preserve">Пюре фруктовое </t>
  </si>
  <si>
    <t>в соответствии с ТЗ</t>
  </si>
  <si>
    <t>кг</t>
  </si>
  <si>
    <t>л</t>
  </si>
  <si>
    <t>Обоснование начальной (максимальной) цены Договора на поставку продуктов питания (консервированная продукция)</t>
  </si>
  <si>
    <t>Капуста морская</t>
  </si>
  <si>
    <t>Говядина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</si>
</sst>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000"/>
  </numFmts>
  <fonts count="10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name val="Times New Roman"/>
    </font>
    <font>
      <i/>
      <sz val="11"/>
      <name val="Times New Roman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vertical="center"/>
    </xf>
    <xf numFmtId="164" fontId="1" fillId="0" borderId="0" xfId="0" applyNumberFormat="1" applyFont="1"/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topLeftCell="A4" workbookViewId="0">
      <selection activeCell="H17" sqref="H17"/>
    </sheetView>
  </sheetViews>
  <sheetFormatPr defaultColWidth="9.109375" defaultRowHeight="13.2" x14ac:dyDescent="0.25"/>
  <cols>
    <col min="1" max="1" width="3.109375" style="1" bestFit="1" customWidth="1"/>
    <col min="2" max="2" width="31" style="1" bestFit="1" customWidth="1"/>
    <col min="3" max="3" width="20.5546875" style="1" bestFit="1" customWidth="1"/>
    <col min="4" max="4" width="5.88671875" style="1" bestFit="1" customWidth="1"/>
    <col min="5" max="5" width="8.88671875" style="1" bestFit="1" customWidth="1"/>
    <col min="6" max="6" width="15.5546875" style="1" bestFit="1" customWidth="1"/>
    <col min="7" max="7" width="16.33203125" style="1" bestFit="1" customWidth="1"/>
    <col min="8" max="8" width="15.88671875" style="1" bestFit="1" customWidth="1"/>
    <col min="9" max="10" width="15.88671875" style="1" hidden="1" customWidth="1"/>
    <col min="11" max="11" width="18.109375" style="1" bestFit="1" customWidth="1"/>
    <col min="12" max="12" width="13.5546875" style="1" bestFit="1" customWidth="1"/>
    <col min="13" max="13" width="10.33203125" style="1" bestFit="1" customWidth="1"/>
    <col min="14" max="14" width="11.33203125" style="1" bestFit="1" customWidth="1"/>
    <col min="15" max="15" width="16.33203125" style="1" bestFit="1" customWidth="1"/>
    <col min="16" max="16384" width="9.109375" style="1"/>
  </cols>
  <sheetData>
    <row r="1" spans="1:15" ht="67.5" customHeight="1" x14ac:dyDescent="0.25">
      <c r="K1" s="18" t="s">
        <v>0</v>
      </c>
      <c r="L1" s="18"/>
      <c r="M1" s="18"/>
      <c r="N1" s="18"/>
      <c r="O1" s="18"/>
    </row>
    <row r="2" spans="1:15" ht="31.2" customHeight="1" x14ac:dyDescent="0.25">
      <c r="A2" s="19" t="s">
        <v>37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46.2" customHeight="1" x14ac:dyDescent="0.25">
      <c r="A3" s="20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/>
      <c r="H3" s="20"/>
      <c r="I3" s="2"/>
      <c r="J3" s="2"/>
      <c r="K3" s="21" t="s">
        <v>7</v>
      </c>
      <c r="L3" s="21"/>
      <c r="M3" s="21"/>
      <c r="N3" s="22" t="s">
        <v>8</v>
      </c>
      <c r="O3" s="22"/>
    </row>
    <row r="4" spans="1:15" ht="144" customHeight="1" x14ac:dyDescent="0.25">
      <c r="A4" s="20"/>
      <c r="B4" s="20"/>
      <c r="C4" s="20"/>
      <c r="D4" s="20"/>
      <c r="E4" s="20"/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3" t="s">
        <v>17</v>
      </c>
      <c r="O4" s="3" t="s">
        <v>18</v>
      </c>
    </row>
    <row r="5" spans="1:15" s="4" customFormat="1" ht="27.6" x14ac:dyDescent="0.3">
      <c r="A5" s="23">
        <v>1</v>
      </c>
      <c r="B5" s="24" t="s">
        <v>22</v>
      </c>
      <c r="C5" s="25" t="s">
        <v>34</v>
      </c>
      <c r="D5" s="26" t="s">
        <v>35</v>
      </c>
      <c r="E5" s="26">
        <v>100</v>
      </c>
      <c r="F5" s="27">
        <v>160</v>
      </c>
      <c r="G5" s="27">
        <v>135</v>
      </c>
      <c r="H5" s="27">
        <v>150</v>
      </c>
      <c r="I5" s="27"/>
      <c r="J5" s="27"/>
      <c r="K5" s="27">
        <f t="shared" ref="K5:K18" si="0">AVERAGE(F5:H5)</f>
        <v>148.33333333333334</v>
      </c>
      <c r="L5" s="28">
        <f t="shared" ref="L5:L18" si="1">SQRT(((SUM((POWER(H5-K5,2)),(POWER(G5-K5,2)),(POWER(F5-K5,2)))/(COLUMNS(F5:H5)-1))))</f>
        <v>12.583057392117915</v>
      </c>
      <c r="M5" s="28">
        <f t="shared" ref="M5:M18" si="2">L5/K5*100</f>
        <v>8.482960039630056</v>
      </c>
      <c r="N5" s="29">
        <f t="shared" ref="N5:N18" si="3">K5</f>
        <v>148.33333333333334</v>
      </c>
      <c r="O5" s="29">
        <f t="shared" ref="O5:O18" si="4">N5*E5</f>
        <v>14833.333333333334</v>
      </c>
    </row>
    <row r="6" spans="1:15" s="4" customFormat="1" ht="13.8" x14ac:dyDescent="0.3">
      <c r="A6" s="23">
        <v>2</v>
      </c>
      <c r="B6" s="24" t="s">
        <v>23</v>
      </c>
      <c r="C6" s="25" t="s">
        <v>34</v>
      </c>
      <c r="D6" s="26" t="s">
        <v>35</v>
      </c>
      <c r="E6" s="26">
        <v>180</v>
      </c>
      <c r="F6" s="27">
        <v>170</v>
      </c>
      <c r="G6" s="27">
        <v>144</v>
      </c>
      <c r="H6" s="27">
        <v>155</v>
      </c>
      <c r="I6" s="27"/>
      <c r="J6" s="27"/>
      <c r="K6" s="27">
        <f t="shared" si="0"/>
        <v>156.33333333333334</v>
      </c>
      <c r="L6" s="28">
        <f t="shared" si="1"/>
        <v>13.051181300301261</v>
      </c>
      <c r="M6" s="28">
        <f t="shared" si="2"/>
        <v>8.3483036036042186</v>
      </c>
      <c r="N6" s="29">
        <f t="shared" si="3"/>
        <v>156.33333333333334</v>
      </c>
      <c r="O6" s="29">
        <f t="shared" si="4"/>
        <v>28140</v>
      </c>
    </row>
    <row r="7" spans="1:15" s="4" customFormat="1" ht="27.6" x14ac:dyDescent="0.3">
      <c r="A7" s="23">
        <v>3</v>
      </c>
      <c r="B7" s="24" t="s">
        <v>24</v>
      </c>
      <c r="C7" s="25" t="s">
        <v>34</v>
      </c>
      <c r="D7" s="26" t="s">
        <v>35</v>
      </c>
      <c r="E7" s="26">
        <v>200</v>
      </c>
      <c r="F7" s="27">
        <v>350</v>
      </c>
      <c r="G7" s="27">
        <v>320</v>
      </c>
      <c r="H7" s="27">
        <v>330</v>
      </c>
      <c r="I7" s="27"/>
      <c r="J7" s="27"/>
      <c r="K7" s="27">
        <f t="shared" si="0"/>
        <v>333.33333333333331</v>
      </c>
      <c r="L7" s="28">
        <f t="shared" si="1"/>
        <v>15.275252316519467</v>
      </c>
      <c r="M7" s="28">
        <f t="shared" si="2"/>
        <v>4.5825756949558398</v>
      </c>
      <c r="N7" s="29">
        <f t="shared" si="3"/>
        <v>333.33333333333331</v>
      </c>
      <c r="O7" s="29">
        <f t="shared" si="4"/>
        <v>66666.666666666657</v>
      </c>
    </row>
    <row r="8" spans="1:15" s="4" customFormat="1" ht="13.8" x14ac:dyDescent="0.3">
      <c r="A8" s="23">
        <v>4</v>
      </c>
      <c r="B8" s="24" t="s">
        <v>25</v>
      </c>
      <c r="C8" s="25" t="s">
        <v>34</v>
      </c>
      <c r="D8" s="26" t="s">
        <v>35</v>
      </c>
      <c r="E8" s="26">
        <v>250</v>
      </c>
      <c r="F8" s="27">
        <v>350</v>
      </c>
      <c r="G8" s="27">
        <v>345</v>
      </c>
      <c r="H8" s="27">
        <v>330</v>
      </c>
      <c r="I8" s="27"/>
      <c r="J8" s="27"/>
      <c r="K8" s="27">
        <f t="shared" si="0"/>
        <v>341.66666666666669</v>
      </c>
      <c r="L8" s="28">
        <f t="shared" si="1"/>
        <v>10.408329997330663</v>
      </c>
      <c r="M8" s="28">
        <f t="shared" si="2"/>
        <v>3.0463404870236084</v>
      </c>
      <c r="N8" s="29">
        <f t="shared" si="3"/>
        <v>341.66666666666669</v>
      </c>
      <c r="O8" s="29">
        <f t="shared" si="4"/>
        <v>85416.666666666672</v>
      </c>
    </row>
    <row r="9" spans="1:15" s="4" customFormat="1" ht="13.8" x14ac:dyDescent="0.3">
      <c r="A9" s="23">
        <v>5</v>
      </c>
      <c r="B9" s="24" t="s">
        <v>26</v>
      </c>
      <c r="C9" s="25" t="s">
        <v>34</v>
      </c>
      <c r="D9" s="26" t="s">
        <v>35</v>
      </c>
      <c r="E9" s="26">
        <v>120</v>
      </c>
      <c r="F9" s="27">
        <v>390</v>
      </c>
      <c r="G9" s="27">
        <v>440</v>
      </c>
      <c r="H9" s="27">
        <v>330</v>
      </c>
      <c r="I9" s="27"/>
      <c r="J9" s="27"/>
      <c r="K9" s="27">
        <f t="shared" si="0"/>
        <v>386.66666666666669</v>
      </c>
      <c r="L9" s="28">
        <f t="shared" si="1"/>
        <v>55.075705472861024</v>
      </c>
      <c r="M9" s="28">
        <f t="shared" si="2"/>
        <v>14.243716932636472</v>
      </c>
      <c r="N9" s="29">
        <f t="shared" si="3"/>
        <v>386.66666666666669</v>
      </c>
      <c r="O9" s="29">
        <f t="shared" si="4"/>
        <v>46400</v>
      </c>
    </row>
    <row r="10" spans="1:15" s="4" customFormat="1" ht="13.8" x14ac:dyDescent="0.3">
      <c r="A10" s="23">
        <v>6</v>
      </c>
      <c r="B10" s="24" t="s">
        <v>27</v>
      </c>
      <c r="C10" s="25" t="s">
        <v>34</v>
      </c>
      <c r="D10" s="26" t="s">
        <v>35</v>
      </c>
      <c r="E10" s="26">
        <v>60</v>
      </c>
      <c r="F10" s="27">
        <v>660</v>
      </c>
      <c r="G10" s="27">
        <v>615</v>
      </c>
      <c r="H10" s="27">
        <v>635</v>
      </c>
      <c r="I10" s="27"/>
      <c r="J10" s="27"/>
      <c r="K10" s="27">
        <f t="shared" si="0"/>
        <v>636.66666666666663</v>
      </c>
      <c r="L10" s="28">
        <f t="shared" si="1"/>
        <v>22.54624876411447</v>
      </c>
      <c r="M10" s="28">
        <f t="shared" si="2"/>
        <v>3.5412956174001788</v>
      </c>
      <c r="N10" s="29">
        <f t="shared" si="3"/>
        <v>636.66666666666663</v>
      </c>
      <c r="O10" s="29">
        <f t="shared" si="4"/>
        <v>38200</v>
      </c>
    </row>
    <row r="11" spans="1:15" s="4" customFormat="1" ht="13.8" x14ac:dyDescent="0.3">
      <c r="A11" s="23">
        <v>7</v>
      </c>
      <c r="B11" s="24" t="s">
        <v>28</v>
      </c>
      <c r="C11" s="25" t="s">
        <v>34</v>
      </c>
      <c r="D11" s="26" t="s">
        <v>36</v>
      </c>
      <c r="E11" s="26">
        <v>1800</v>
      </c>
      <c r="F11" s="27">
        <v>110</v>
      </c>
      <c r="G11" s="27">
        <v>96</v>
      </c>
      <c r="H11" s="27">
        <v>104</v>
      </c>
      <c r="I11" s="27"/>
      <c r="J11" s="27"/>
      <c r="K11" s="27">
        <f t="shared" si="0"/>
        <v>103.33333333333333</v>
      </c>
      <c r="L11" s="28">
        <f t="shared" si="1"/>
        <v>7.0237691685684922</v>
      </c>
      <c r="M11" s="28">
        <f t="shared" si="2"/>
        <v>6.797195969582412</v>
      </c>
      <c r="N11" s="29">
        <f t="shared" si="3"/>
        <v>103.33333333333333</v>
      </c>
      <c r="O11" s="29">
        <f t="shared" si="4"/>
        <v>186000</v>
      </c>
    </row>
    <row r="12" spans="1:15" s="4" customFormat="1" ht="13.8" x14ac:dyDescent="0.3">
      <c r="A12" s="23">
        <v>8</v>
      </c>
      <c r="B12" s="24" t="s">
        <v>29</v>
      </c>
      <c r="C12" s="25" t="s">
        <v>34</v>
      </c>
      <c r="D12" s="26" t="s">
        <v>35</v>
      </c>
      <c r="E12" s="26">
        <v>14</v>
      </c>
      <c r="F12" s="27">
        <v>320</v>
      </c>
      <c r="G12" s="30">
        <v>295</v>
      </c>
      <c r="H12" s="27">
        <v>300</v>
      </c>
      <c r="I12" s="27"/>
      <c r="J12" s="27"/>
      <c r="K12" s="27">
        <f t="shared" si="0"/>
        <v>305</v>
      </c>
      <c r="L12" s="28">
        <f t="shared" si="1"/>
        <v>13.228756555322953</v>
      </c>
      <c r="M12" s="28">
        <f t="shared" si="2"/>
        <v>4.3372972312534275</v>
      </c>
      <c r="N12" s="29">
        <f t="shared" si="3"/>
        <v>305</v>
      </c>
      <c r="O12" s="29">
        <f t="shared" si="4"/>
        <v>4270</v>
      </c>
    </row>
    <row r="13" spans="1:15" s="4" customFormat="1" ht="13.8" x14ac:dyDescent="0.3">
      <c r="A13" s="23">
        <v>9</v>
      </c>
      <c r="B13" s="24" t="s">
        <v>30</v>
      </c>
      <c r="C13" s="25" t="s">
        <v>34</v>
      </c>
      <c r="D13" s="26" t="s">
        <v>35</v>
      </c>
      <c r="E13" s="26">
        <v>100</v>
      </c>
      <c r="F13" s="27">
        <v>240</v>
      </c>
      <c r="G13" s="30">
        <v>205</v>
      </c>
      <c r="H13" s="27">
        <v>220</v>
      </c>
      <c r="I13" s="27"/>
      <c r="J13" s="27"/>
      <c r="K13" s="27">
        <f t="shared" si="0"/>
        <v>221.66666666666666</v>
      </c>
      <c r="L13" s="28">
        <f t="shared" si="1"/>
        <v>17.559422921421234</v>
      </c>
      <c r="M13" s="28">
        <f t="shared" si="2"/>
        <v>7.9215441750772486</v>
      </c>
      <c r="N13" s="29">
        <f t="shared" si="3"/>
        <v>221.66666666666666</v>
      </c>
      <c r="O13" s="29">
        <f t="shared" si="4"/>
        <v>22166.666666666664</v>
      </c>
    </row>
    <row r="14" spans="1:15" s="4" customFormat="1" ht="27.6" x14ac:dyDescent="0.3">
      <c r="A14" s="23">
        <v>10</v>
      </c>
      <c r="B14" s="24" t="s">
        <v>31</v>
      </c>
      <c r="C14" s="25" t="s">
        <v>34</v>
      </c>
      <c r="D14" s="26" t="s">
        <v>35</v>
      </c>
      <c r="E14" s="26">
        <v>200</v>
      </c>
      <c r="F14" s="27">
        <v>384</v>
      </c>
      <c r="G14" s="30">
        <v>390</v>
      </c>
      <c r="H14" s="27">
        <v>300</v>
      </c>
      <c r="I14" s="27"/>
      <c r="J14" s="27"/>
      <c r="K14" s="27">
        <f t="shared" si="0"/>
        <v>358</v>
      </c>
      <c r="L14" s="28">
        <f t="shared" si="1"/>
        <v>50.318982501636498</v>
      </c>
      <c r="M14" s="28">
        <f t="shared" si="2"/>
        <v>14.055581704367736</v>
      </c>
      <c r="N14" s="29">
        <f t="shared" si="3"/>
        <v>358</v>
      </c>
      <c r="O14" s="29">
        <f t="shared" si="4"/>
        <v>71600</v>
      </c>
    </row>
    <row r="15" spans="1:15" s="4" customFormat="1" ht="21" customHeight="1" x14ac:dyDescent="0.3">
      <c r="A15" s="23">
        <v>11</v>
      </c>
      <c r="B15" s="24" t="s">
        <v>32</v>
      </c>
      <c r="C15" s="25" t="s">
        <v>34</v>
      </c>
      <c r="D15" s="26" t="s">
        <v>35</v>
      </c>
      <c r="E15" s="26">
        <v>150</v>
      </c>
      <c r="F15" s="27">
        <v>155</v>
      </c>
      <c r="G15" s="30">
        <v>142</v>
      </c>
      <c r="H15" s="27">
        <v>148</v>
      </c>
      <c r="I15" s="27"/>
      <c r="J15" s="27"/>
      <c r="K15" s="27">
        <f t="shared" si="0"/>
        <v>148.33333333333334</v>
      </c>
      <c r="L15" s="28">
        <f t="shared" si="1"/>
        <v>6.5064070986477116</v>
      </c>
      <c r="M15" s="28">
        <f t="shared" si="2"/>
        <v>4.3863418642568837</v>
      </c>
      <c r="N15" s="29">
        <f t="shared" si="3"/>
        <v>148.33333333333334</v>
      </c>
      <c r="O15" s="29">
        <f t="shared" si="4"/>
        <v>22250</v>
      </c>
    </row>
    <row r="16" spans="1:15" s="4" customFormat="1" ht="21" customHeight="1" x14ac:dyDescent="0.3">
      <c r="A16" s="23">
        <v>12</v>
      </c>
      <c r="B16" s="24" t="s">
        <v>33</v>
      </c>
      <c r="C16" s="25" t="s">
        <v>34</v>
      </c>
      <c r="D16" s="26" t="s">
        <v>35</v>
      </c>
      <c r="E16" s="26">
        <v>150</v>
      </c>
      <c r="F16" s="27">
        <v>380</v>
      </c>
      <c r="G16" s="30">
        <v>330</v>
      </c>
      <c r="H16" s="27">
        <v>350</v>
      </c>
      <c r="I16" s="27"/>
      <c r="J16" s="27"/>
      <c r="K16" s="27">
        <f t="shared" si="0"/>
        <v>353.33333333333331</v>
      </c>
      <c r="L16" s="28">
        <f t="shared" si="1"/>
        <v>25.16611478423583</v>
      </c>
      <c r="M16" s="28">
        <f t="shared" si="2"/>
        <v>7.1224853162931607</v>
      </c>
      <c r="N16" s="29">
        <f t="shared" si="3"/>
        <v>353.33333333333331</v>
      </c>
      <c r="O16" s="29">
        <f t="shared" si="4"/>
        <v>53000</v>
      </c>
    </row>
    <row r="17" spans="1:15" s="4" customFormat="1" ht="21" customHeight="1" x14ac:dyDescent="0.3">
      <c r="A17" s="23">
        <v>13</v>
      </c>
      <c r="B17" s="24" t="s">
        <v>38</v>
      </c>
      <c r="C17" s="25" t="s">
        <v>34</v>
      </c>
      <c r="D17" s="26" t="s">
        <v>35</v>
      </c>
      <c r="E17" s="26">
        <v>60</v>
      </c>
      <c r="F17" s="27">
        <v>433</v>
      </c>
      <c r="G17" s="30">
        <v>385</v>
      </c>
      <c r="H17" s="27">
        <v>420</v>
      </c>
      <c r="I17" s="27"/>
      <c r="J17" s="27"/>
      <c r="K17" s="27">
        <f t="shared" si="0"/>
        <v>412.66666666666669</v>
      </c>
      <c r="L17" s="28">
        <f t="shared" si="1"/>
        <v>24.826061575153908</v>
      </c>
      <c r="M17" s="28">
        <f t="shared" si="2"/>
        <v>6.0160084592456959</v>
      </c>
      <c r="N17" s="29">
        <f t="shared" si="3"/>
        <v>412.66666666666669</v>
      </c>
      <c r="O17" s="29">
        <f t="shared" si="4"/>
        <v>24760</v>
      </c>
    </row>
    <row r="18" spans="1:15" s="4" customFormat="1" ht="21" customHeight="1" x14ac:dyDescent="0.3">
      <c r="A18" s="23">
        <v>14</v>
      </c>
      <c r="B18" s="24" t="s">
        <v>39</v>
      </c>
      <c r="C18" s="25" t="s">
        <v>34</v>
      </c>
      <c r="D18" s="26" t="s">
        <v>35</v>
      </c>
      <c r="E18" s="26">
        <v>60</v>
      </c>
      <c r="F18" s="27">
        <v>570</v>
      </c>
      <c r="G18" s="30">
        <v>510</v>
      </c>
      <c r="H18" s="27">
        <v>550</v>
      </c>
      <c r="I18" s="27"/>
      <c r="J18" s="27"/>
      <c r="K18" s="27">
        <f t="shared" si="0"/>
        <v>543.33333333333337</v>
      </c>
      <c r="L18" s="28">
        <f t="shared" si="1"/>
        <v>30.550504633038933</v>
      </c>
      <c r="M18" s="28">
        <f t="shared" si="2"/>
        <v>5.6227922637494965</v>
      </c>
      <c r="N18" s="29">
        <f t="shared" si="3"/>
        <v>543.33333333333337</v>
      </c>
      <c r="O18" s="29">
        <f t="shared" si="4"/>
        <v>32600.000000000004</v>
      </c>
    </row>
    <row r="19" spans="1:15" s="4" customFormat="1" ht="21" customHeight="1" x14ac:dyDescent="0.3">
      <c r="A19" s="23"/>
      <c r="B19" s="31"/>
      <c r="C19" s="25"/>
      <c r="D19" s="24"/>
      <c r="E19" s="31"/>
      <c r="F19" s="27"/>
      <c r="G19" s="30"/>
      <c r="H19" s="27"/>
      <c r="I19" s="27"/>
      <c r="J19" s="27"/>
      <c r="K19" s="27"/>
      <c r="L19" s="28"/>
      <c r="M19" s="28"/>
      <c r="N19" s="29"/>
      <c r="O19" s="29">
        <f>SUM(O5:O18)</f>
        <v>696303.33333333337</v>
      </c>
    </row>
    <row r="20" spans="1:15" s="4" customFormat="1" ht="21" customHeight="1" x14ac:dyDescent="0.3">
      <c r="A20" s="5"/>
    </row>
    <row r="21" spans="1:15" ht="15.75" customHeight="1" x14ac:dyDescent="0.25">
      <c r="A21" s="16" t="s">
        <v>19</v>
      </c>
      <c r="B21" s="16"/>
      <c r="C21" s="16"/>
      <c r="D21" s="16"/>
      <c r="E21" s="16"/>
      <c r="F21" s="16"/>
      <c r="G21" s="16"/>
      <c r="H21" s="16"/>
      <c r="I21" s="7"/>
      <c r="J21" s="7"/>
      <c r="K21" s="6">
        <f>O19</f>
        <v>696303.33333333337</v>
      </c>
      <c r="L21" s="8" t="s">
        <v>20</v>
      </c>
      <c r="M21" s="8"/>
      <c r="N21" s="8"/>
      <c r="O21" s="9"/>
    </row>
    <row r="22" spans="1:15" ht="15.75" customHeight="1" x14ac:dyDescent="0.3">
      <c r="A22" s="17" t="s">
        <v>21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spans="1:15" ht="15.6" x14ac:dyDescent="0.3">
      <c r="A23" s="18"/>
      <c r="B23" s="18"/>
      <c r="C23" s="18"/>
      <c r="D23" s="18"/>
      <c r="E23" s="10"/>
      <c r="F23" s="11"/>
      <c r="G23" s="12"/>
      <c r="H23" s="13"/>
      <c r="I23" s="13"/>
      <c r="J23" s="13"/>
      <c r="K23" s="14"/>
      <c r="L23" s="14"/>
      <c r="M23" s="14"/>
      <c r="N23" s="14"/>
      <c r="O23" s="14"/>
    </row>
    <row r="24" spans="1:15" ht="15.6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5.6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7" spans="1:15" x14ac:dyDescent="0.25">
      <c r="K27" s="15"/>
    </row>
  </sheetData>
  <mergeCells count="13">
    <mergeCell ref="A21:H21"/>
    <mergeCell ref="A22:O22"/>
    <mergeCell ref="A23:D23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Альбина Шагалиева</cp:lastModifiedBy>
  <cp:revision>3</cp:revision>
  <dcterms:created xsi:type="dcterms:W3CDTF">2014-05-19T23:28:21Z</dcterms:created>
  <dcterms:modified xsi:type="dcterms:W3CDTF">2024-11-26T09:23:00Z</dcterms:modified>
</cp:coreProperties>
</file>