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esktop\калинка 2024-2025\"/>
    </mc:Choice>
  </mc:AlternateContent>
  <xr:revisionPtr revIDLastSave="0" documentId="13_ncr:1_{F623A24D-7199-43BB-900E-98CAC11AE0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K5" i="1"/>
  <c r="N5" i="1" s="1"/>
  <c r="O5" i="1" s="1"/>
  <c r="K8" i="1"/>
  <c r="N8" i="1" s="1"/>
  <c r="K7" i="1"/>
  <c r="N7" i="1" s="1"/>
  <c r="K6" i="1"/>
  <c r="L6" i="1" s="1"/>
  <c r="M6" i="1" s="1"/>
  <c r="N6" i="1" l="1"/>
  <c r="L8" i="1"/>
  <c r="M8" i="1" s="1"/>
  <c r="L5" i="1"/>
  <c r="M5" i="1" s="1"/>
  <c r="L7" i="1"/>
  <c r="M7" i="1" s="1"/>
  <c r="O9" i="1" l="1"/>
  <c r="K11" i="1" s="1"/>
</calcChain>
</file>

<file path=xl/sharedStrings.xml><?xml version="1.0" encoding="utf-8"?>
<sst xmlns="http://schemas.openxmlformats.org/spreadsheetml/2006/main" count="35" uniqueCount="29">
  <si>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</si>
  <si>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</si>
  <si>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</si>
  <si>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</si>
  <si>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</si>
  <si>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</si>
  <si>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</si>
  <si>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</si>
  <si>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</si>
  <si>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</si>
  <si>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</si>
  <si>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</si>
  <si>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</si>
  <si>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</si>
  <si>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</si>
  <si>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</si>
  <si>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</si>
  <si>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запросу котировок в электронной форме 
от «___» __________ 202_ г. № ______</t>
  </si>
  <si>
    <t xml:space="preserve">При определениеии начальной (максимальной) цены Договора на поставку продуктов применен метод сопоставимых рыночных цен (анализ рынка). </t>
  </si>
  <si>
    <t>кг</t>
  </si>
  <si>
    <t>Цыплята -бройлеры</t>
  </si>
  <si>
    <t>Горбуша замороженная</t>
  </si>
  <si>
    <t>Минтай замороженный</t>
  </si>
  <si>
    <t>в соответствии с ТЗ</t>
  </si>
  <si>
    <t xml:space="preserve"> Коммерческое предложение № 1 
</t>
  </si>
  <si>
    <t xml:space="preserve">Коммерческое предложение № 2 
</t>
  </si>
  <si>
    <t xml:space="preserve">Коммерческое предложение № 3 
</t>
  </si>
  <si>
    <t>Филе сельди</t>
  </si>
  <si>
    <t>Обоснование начальной (максимальной) цены Договора на поставку продуктов (куры и рыба)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</si>
</sst>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vertical="center"/>
    </xf>
    <xf numFmtId="164" fontId="2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2" fontId="10" fillId="2" borderId="3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O9" sqref="O9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34" t="s">
        <v>17</v>
      </c>
      <c r="L1" s="34"/>
      <c r="M1" s="34"/>
      <c r="N1" s="34"/>
      <c r="O1" s="34"/>
    </row>
    <row r="2" spans="1:15" ht="39" customHeight="1" x14ac:dyDescent="0.2">
      <c r="A2" s="35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39" customHeight="1" x14ac:dyDescent="0.2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/>
      <c r="H3" s="37"/>
      <c r="I3" s="2"/>
      <c r="J3" s="2"/>
      <c r="K3" s="38" t="s">
        <v>6</v>
      </c>
      <c r="L3" s="38"/>
      <c r="M3" s="38"/>
      <c r="N3" s="39" t="s">
        <v>7</v>
      </c>
      <c r="O3" s="39"/>
    </row>
    <row r="4" spans="1:15" ht="144" customHeight="1" x14ac:dyDescent="0.2">
      <c r="A4" s="37"/>
      <c r="B4" s="37"/>
      <c r="C4" s="37"/>
      <c r="D4" s="37"/>
      <c r="E4" s="37"/>
      <c r="F4" s="30" t="s">
        <v>24</v>
      </c>
      <c r="G4" s="30" t="s">
        <v>25</v>
      </c>
      <c r="H4" s="30" t="s">
        <v>26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3" t="s">
        <v>13</v>
      </c>
      <c r="O4" s="3" t="s">
        <v>14</v>
      </c>
    </row>
    <row r="5" spans="1:15" s="4" customFormat="1" ht="31.5" x14ac:dyDescent="0.25">
      <c r="A5" s="5">
        <v>1</v>
      </c>
      <c r="B5" s="9" t="s">
        <v>20</v>
      </c>
      <c r="C5" s="23" t="s">
        <v>23</v>
      </c>
      <c r="D5" s="22" t="s">
        <v>19</v>
      </c>
      <c r="E5" s="6">
        <v>650</v>
      </c>
      <c r="F5" s="24">
        <v>295</v>
      </c>
      <c r="G5" s="24">
        <v>280</v>
      </c>
      <c r="H5" s="24">
        <v>285</v>
      </c>
      <c r="I5" s="10"/>
      <c r="J5" s="10"/>
      <c r="K5" s="10">
        <f>AVERAGE(F5:H5)</f>
        <v>286.66666666666669</v>
      </c>
      <c r="L5" s="11">
        <f t="shared" ref="L5:L6" si="0">SQRT(((SUM((POWER(H5-K5,2)),(POWER(G5-K5,2)),(POWER(F5-K5,2)))/(COLUMNS(F5:H5)-1))))</f>
        <v>7.6376261582597333</v>
      </c>
      <c r="M5" s="11">
        <f t="shared" ref="M5:M6" si="1">L5/K5*100</f>
        <v>2.6642881947417671</v>
      </c>
      <c r="N5" s="12">
        <f t="shared" ref="N5:N6" si="2">K5</f>
        <v>286.66666666666669</v>
      </c>
      <c r="O5" s="12">
        <f t="shared" ref="O5:O8" si="3">N5*E5</f>
        <v>186333.33333333334</v>
      </c>
    </row>
    <row r="6" spans="1:15" s="4" customFormat="1" ht="21" customHeight="1" x14ac:dyDescent="0.25">
      <c r="A6" s="5">
        <v>2</v>
      </c>
      <c r="B6" s="9" t="s">
        <v>21</v>
      </c>
      <c r="C6" s="23" t="s">
        <v>23</v>
      </c>
      <c r="D6" s="22" t="s">
        <v>19</v>
      </c>
      <c r="E6" s="29">
        <v>280</v>
      </c>
      <c r="F6" s="26">
        <v>390</v>
      </c>
      <c r="G6" s="26">
        <v>380</v>
      </c>
      <c r="H6" s="26">
        <v>218</v>
      </c>
      <c r="I6" s="10"/>
      <c r="J6" s="10"/>
      <c r="K6" s="10">
        <f t="shared" ref="K6:K8" si="4">AVERAGE(F6:H6)</f>
        <v>329.33333333333331</v>
      </c>
      <c r="L6" s="11">
        <f t="shared" si="0"/>
        <v>96.547052432134535</v>
      </c>
      <c r="M6" s="11">
        <f t="shared" si="1"/>
        <v>29.315906608947735</v>
      </c>
      <c r="N6" s="12">
        <f t="shared" si="2"/>
        <v>329.33333333333331</v>
      </c>
      <c r="O6" s="12">
        <f t="shared" si="3"/>
        <v>92213.333333333328</v>
      </c>
    </row>
    <row r="7" spans="1:15" s="4" customFormat="1" ht="21" customHeight="1" x14ac:dyDescent="0.25">
      <c r="A7" s="5">
        <v>3</v>
      </c>
      <c r="B7" s="9" t="s">
        <v>22</v>
      </c>
      <c r="C7" s="23" t="s">
        <v>23</v>
      </c>
      <c r="D7" s="22" t="s">
        <v>19</v>
      </c>
      <c r="E7" s="6">
        <v>740</v>
      </c>
      <c r="F7" s="25">
        <v>195</v>
      </c>
      <c r="G7" s="25">
        <v>135</v>
      </c>
      <c r="H7" s="25">
        <v>148</v>
      </c>
      <c r="I7" s="10"/>
      <c r="J7" s="10"/>
      <c r="K7" s="10">
        <f t="shared" si="4"/>
        <v>159.33333333333334</v>
      </c>
      <c r="L7" s="11">
        <f t="shared" ref="L7:L8" si="5">SQRT(((SUM((POWER(H7-K7,2)),(POWER(G7-K7,2)),(POWER(F7-K7,2)))/(COLUMNS(F7:H7)-1))))</f>
        <v>31.564748269760258</v>
      </c>
      <c r="M7" s="11">
        <f t="shared" ref="M7:M8" si="6">L7/K7*100</f>
        <v>19.810511466376727</v>
      </c>
      <c r="N7" s="12">
        <f t="shared" ref="N7:N8" si="7">K7</f>
        <v>159.33333333333334</v>
      </c>
      <c r="O7" s="12">
        <f t="shared" si="3"/>
        <v>117906.66666666667</v>
      </c>
    </row>
    <row r="8" spans="1:15" s="4" customFormat="1" ht="21" customHeight="1" x14ac:dyDescent="0.25">
      <c r="A8" s="5">
        <v>4</v>
      </c>
      <c r="B8" s="31" t="s">
        <v>27</v>
      </c>
      <c r="C8" s="23" t="s">
        <v>23</v>
      </c>
      <c r="D8" s="22" t="s">
        <v>19</v>
      </c>
      <c r="E8" s="6">
        <v>145</v>
      </c>
      <c r="F8" s="26">
        <v>360</v>
      </c>
      <c r="G8" s="26">
        <v>365</v>
      </c>
      <c r="H8" s="26">
        <v>368</v>
      </c>
      <c r="I8" s="10"/>
      <c r="J8" s="10"/>
      <c r="K8" s="10">
        <f t="shared" si="4"/>
        <v>364.33333333333331</v>
      </c>
      <c r="L8" s="11">
        <f t="shared" si="5"/>
        <v>4.0414518843273806</v>
      </c>
      <c r="M8" s="11">
        <f t="shared" si="6"/>
        <v>1.1092731612975426</v>
      </c>
      <c r="N8" s="12">
        <f t="shared" si="7"/>
        <v>364.33333333333331</v>
      </c>
      <c r="O8" s="12">
        <f t="shared" si="3"/>
        <v>52828.333333333328</v>
      </c>
    </row>
    <row r="9" spans="1:15" s="4" customFormat="1" ht="21" customHeight="1" x14ac:dyDescent="0.25">
      <c r="A9" s="5"/>
      <c r="B9" s="9"/>
      <c r="C9" s="7"/>
      <c r="D9" s="8"/>
      <c r="E9" s="9"/>
      <c r="F9" s="27"/>
      <c r="G9" s="28"/>
      <c r="H9" s="27"/>
      <c r="I9" s="10"/>
      <c r="J9" s="10"/>
      <c r="K9" s="10"/>
      <c r="L9" s="11"/>
      <c r="M9" s="11"/>
      <c r="N9" s="12"/>
      <c r="O9" s="12">
        <f>SUM(O5:O8)</f>
        <v>449281.66666666669</v>
      </c>
    </row>
    <row r="10" spans="1:15" s="4" customFormat="1" ht="21" customHeight="1" x14ac:dyDescent="0.25">
      <c r="A10" s="5"/>
    </row>
    <row r="11" spans="1:15" ht="15.75" customHeight="1" x14ac:dyDescent="0.2">
      <c r="A11" s="32" t="s">
        <v>15</v>
      </c>
      <c r="B11" s="32"/>
      <c r="C11" s="32"/>
      <c r="D11" s="32"/>
      <c r="E11" s="32"/>
      <c r="F11" s="32"/>
      <c r="G11" s="32"/>
      <c r="H11" s="32"/>
      <c r="I11" s="13"/>
      <c r="J11" s="13"/>
      <c r="K11" s="12">
        <f>O9</f>
        <v>449281.66666666669</v>
      </c>
      <c r="L11" s="14" t="s">
        <v>16</v>
      </c>
      <c r="M11" s="14"/>
      <c r="N11" s="14"/>
      <c r="O11" s="15"/>
    </row>
    <row r="12" spans="1:15" ht="15.75" customHeight="1" x14ac:dyDescent="0.25">
      <c r="A12" s="33" t="s">
        <v>18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ht="15.75" x14ac:dyDescent="0.25">
      <c r="A13" s="34"/>
      <c r="B13" s="34"/>
      <c r="C13" s="34"/>
      <c r="D13" s="34"/>
      <c r="E13" s="16"/>
      <c r="F13" s="17"/>
      <c r="G13" s="18"/>
      <c r="H13" s="19"/>
      <c r="I13" s="19"/>
      <c r="J13" s="19"/>
      <c r="K13" s="20"/>
      <c r="L13" s="20"/>
      <c r="M13" s="20"/>
      <c r="N13" s="20"/>
      <c r="O13" s="20"/>
    </row>
    <row r="14" spans="1:15" ht="15.7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15" ht="15.75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7" spans="11:11" x14ac:dyDescent="0.2">
      <c r="K17" s="21"/>
    </row>
  </sheetData>
  <mergeCells count="13">
    <mergeCell ref="A11:H11"/>
    <mergeCell ref="A12:O12"/>
    <mergeCell ref="A13:D13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Professional</cp:lastModifiedBy>
  <cp:revision>3</cp:revision>
  <cp:lastPrinted>2024-11-19T08:09:52Z</cp:lastPrinted>
  <dcterms:created xsi:type="dcterms:W3CDTF">2014-05-19T23:28:21Z</dcterms:created>
  <dcterms:modified xsi:type="dcterms:W3CDTF">2024-11-20T02:00:25Z</dcterms:modified>
</cp:coreProperties>
</file>