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EM\Desktop\Договора\Договора 2024\АИ-92, АИ-95\"/>
    </mc:Choice>
  </mc:AlternateContent>
  <xr:revisionPtr revIDLastSave="0" documentId="13_ncr:1_{7FEE1B50-3047-44C7-93B4-F4912BD1F7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" sheetId="1" r:id="rId1"/>
  </sheets>
  <calcPr calcId="191029"/>
</workbook>
</file>

<file path=xl/calcChain.xml><?xml version="1.0" encoding="utf-8"?>
<calcChain xmlns="http://schemas.openxmlformats.org/spreadsheetml/2006/main">
  <c r="K5" i="1" l="1"/>
  <c r="L5" i="1" s="1"/>
  <c r="M5" i="1" s="1"/>
  <c r="K7" i="1"/>
  <c r="L7" i="1" s="1"/>
  <c r="M7" i="1" s="1"/>
  <c r="K6" i="1"/>
  <c r="N6" i="1" s="1"/>
  <c r="O6" i="1" s="1"/>
  <c r="N7" i="1" l="1"/>
  <c r="O7" i="1" s="1"/>
  <c r="N5" i="1"/>
  <c r="O5" i="1" s="1"/>
  <c r="L6" i="1"/>
  <c r="M6" i="1" s="1"/>
</calcChain>
</file>

<file path=xl/sharedStrings.xml><?xml version="1.0" encoding="utf-8"?>
<sst xmlns="http://schemas.openxmlformats.org/spreadsheetml/2006/main" count="30" uniqueCount="26">
  <si>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</si>
  <si>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</si>
  <si>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</si>
  <si>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</si>
  <si>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</si>
  <si>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</si>
  <si>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Н(М)ЦД</t>
  </si>
  <si>
    <t>Н(М)ЦД,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</si>
  <si>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</si>
  <si>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</si>
  <si>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</si>
  <si>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Коммерческое предложение                 № 4 </t>
  </si>
  <si>
    <t xml:space="preserve">Коммерческое предложение                 № 5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</si>
  <si>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</si>
  <si>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</si>
  <si>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1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</si>
  <si>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</si>
  <si>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(МЦД) по формуле                             v - количество (объем) закупаемого товара (работы, услуги);
     ц - ср. цена за единицу    ЦКЕП = v*ц</t>
  </si>
  <si>
    <t>Приложение № ___
к аукциону в электронной форме 
от «___» __________ 202_ г. № ______</t>
  </si>
  <si>
    <t>Обоснование начальной (максимальной) цены Договора на поставку ГСМ</t>
  </si>
  <si>
    <t xml:space="preserve">При определениеии начальной (максимальной) цены Договора на поставку ГСМ применен метод сопоставимых рыночных цен (анализ рынка). </t>
  </si>
  <si>
    <t>Дизельное топливо ЕВРО</t>
  </si>
  <si>
    <t>л</t>
  </si>
  <si>
    <t>Автомобильный бензин марки АИ-92-К5</t>
  </si>
  <si>
    <t>Автомобильный бензин марки АИ-95-К5</t>
  </si>
  <si>
    <t>в соответствии с ТЗ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</si>
</sst>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0.0000"/>
  </numFmts>
  <fonts count="12" x14ac:knownFonts="1">
    <font>
      <sz val="11"/>
      <color theme="1"/>
      <name val="Calibri"/>
      <scheme val="minor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1"/>
      <name val="Times New Roman"/>
    </font>
    <font>
      <i/>
      <sz val="11"/>
      <name val="Times New Roman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vertical="center"/>
    </xf>
    <xf numFmtId="164" fontId="1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</xdr:row>
      <xdr:rowOff>1476374</xdr:rowOff>
    </xdr:from>
    <xdr:to>
      <xdr:col>12</xdr:col>
      <xdr:colOff>600075</xdr:colOff>
      <xdr:row>3</xdr:row>
      <xdr:rowOff>1819275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2049125" y="3324223"/>
          <a:ext cx="590549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169208</xdr:colOff>
      <xdr:row>3</xdr:row>
      <xdr:rowOff>1266265</xdr:rowOff>
    </xdr:from>
    <xdr:to>
      <xdr:col>11</xdr:col>
      <xdr:colOff>674033</xdr:colOff>
      <xdr:row>3</xdr:row>
      <xdr:rowOff>1523439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1303933" y="3114115"/>
          <a:ext cx="504825" cy="257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tabSelected="1" workbookViewId="0">
      <selection activeCell="K1" sqref="K1:O1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5703125" style="1" bestFit="1" customWidth="1"/>
    <col min="7" max="7" width="16.28515625" style="1" bestFit="1" customWidth="1"/>
    <col min="8" max="8" width="15.85546875" style="1" bestFit="1" customWidth="1"/>
    <col min="9" max="10" width="15.85546875" style="1" hidden="1" customWidth="1"/>
    <col min="11" max="11" width="18.140625" style="1" bestFit="1" customWidth="1"/>
    <col min="12" max="12" width="13.5703125" style="1" bestFit="1" customWidth="1"/>
    <col min="13" max="13" width="10.28515625" style="1" bestFit="1" customWidth="1"/>
    <col min="14" max="14" width="11.28515625" style="1" bestFit="1" customWidth="1"/>
    <col min="15" max="15" width="16.28515625" style="1" bestFit="1" customWidth="1"/>
    <col min="16" max="16384" width="9.140625" style="1"/>
  </cols>
  <sheetData>
    <row r="1" spans="1:15" ht="67.5" customHeight="1" x14ac:dyDescent="0.2">
      <c r="K1" s="23" t="s">
        <v>18</v>
      </c>
      <c r="L1" s="23"/>
      <c r="M1" s="23"/>
      <c r="N1" s="23"/>
      <c r="O1" s="23"/>
    </row>
    <row r="2" spans="1:15" ht="39" customHeight="1" x14ac:dyDescent="0.2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69" customHeight="1" x14ac:dyDescent="0.2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5</v>
      </c>
      <c r="G3" s="25"/>
      <c r="H3" s="25"/>
      <c r="I3" s="2"/>
      <c r="J3" s="2"/>
      <c r="K3" s="26" t="s">
        <v>6</v>
      </c>
      <c r="L3" s="26"/>
      <c r="M3" s="26"/>
      <c r="N3" s="27" t="s">
        <v>7</v>
      </c>
      <c r="O3" s="27"/>
    </row>
    <row r="4" spans="1:15" ht="144" customHeight="1" x14ac:dyDescent="0.2">
      <c r="A4" s="25"/>
      <c r="B4" s="25"/>
      <c r="C4" s="25"/>
      <c r="D4" s="25"/>
      <c r="E4" s="25"/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3" t="s">
        <v>16</v>
      </c>
      <c r="O4" s="3" t="s">
        <v>17</v>
      </c>
    </row>
    <row r="5" spans="1:15" s="4" customFormat="1" ht="31.5" x14ac:dyDescent="0.25">
      <c r="A5" s="5">
        <v>1</v>
      </c>
      <c r="B5" s="19" t="s">
        <v>21</v>
      </c>
      <c r="C5" s="18" t="s">
        <v>25</v>
      </c>
      <c r="D5" s="20" t="s">
        <v>22</v>
      </c>
      <c r="E5" s="6">
        <v>1</v>
      </c>
      <c r="F5" s="8">
        <v>70</v>
      </c>
      <c r="G5" s="8">
        <v>69</v>
      </c>
      <c r="H5" s="8">
        <v>69.5</v>
      </c>
      <c r="I5" s="8"/>
      <c r="J5" s="8"/>
      <c r="K5" s="8">
        <f>AVERAGE(F5:H5)</f>
        <v>69.5</v>
      </c>
      <c r="L5" s="10">
        <f t="shared" ref="L5:L7" si="0">SQRT(((SUM((POWER(H5-K5,2)),(POWER(G5-K5,2)),(POWER(F5-K5,2)))/(COLUMNS(F5:H5)-1))))</f>
        <v>0.5</v>
      </c>
      <c r="M5" s="10">
        <f t="shared" ref="M5:M7" si="1">L5/K5*100</f>
        <v>0.71942446043165476</v>
      </c>
      <c r="N5" s="11">
        <f t="shared" ref="N5:N7" si="2">K5</f>
        <v>69.5</v>
      </c>
      <c r="O5" s="11">
        <f t="shared" ref="O5:O7" si="3">N5*E5</f>
        <v>69.5</v>
      </c>
    </row>
    <row r="6" spans="1:15" s="4" customFormat="1" ht="31.5" x14ac:dyDescent="0.25">
      <c r="A6" s="5">
        <v>2</v>
      </c>
      <c r="B6" s="7" t="s">
        <v>23</v>
      </c>
      <c r="C6" s="18" t="s">
        <v>25</v>
      </c>
      <c r="D6" s="21" t="s">
        <v>22</v>
      </c>
      <c r="E6" s="6">
        <v>1</v>
      </c>
      <c r="F6" s="8">
        <v>60</v>
      </c>
      <c r="G6" s="9">
        <v>59</v>
      </c>
      <c r="H6" s="8">
        <v>59.5</v>
      </c>
      <c r="I6" s="8"/>
      <c r="J6" s="8"/>
      <c r="K6" s="8">
        <f t="shared" ref="K5:K7" si="4">AVERAGE(F6:H6)</f>
        <v>59.5</v>
      </c>
      <c r="L6" s="10">
        <f t="shared" si="0"/>
        <v>0.5</v>
      </c>
      <c r="M6" s="10">
        <f t="shared" si="1"/>
        <v>0.84033613445378152</v>
      </c>
      <c r="N6" s="11">
        <f t="shared" si="2"/>
        <v>59.5</v>
      </c>
      <c r="O6" s="11">
        <f t="shared" si="3"/>
        <v>59.5</v>
      </c>
    </row>
    <row r="7" spans="1:15" s="4" customFormat="1" ht="31.5" x14ac:dyDescent="0.25">
      <c r="A7" s="5">
        <v>3</v>
      </c>
      <c r="B7" s="7" t="s">
        <v>24</v>
      </c>
      <c r="C7" s="18" t="s">
        <v>25</v>
      </c>
      <c r="D7" s="21" t="s">
        <v>22</v>
      </c>
      <c r="E7" s="6">
        <v>1</v>
      </c>
      <c r="F7" s="8">
        <v>67</v>
      </c>
      <c r="G7" s="9">
        <v>66</v>
      </c>
      <c r="H7" s="8">
        <v>66.5</v>
      </c>
      <c r="I7" s="8"/>
      <c r="J7" s="8"/>
      <c r="K7" s="8">
        <f t="shared" si="4"/>
        <v>66.5</v>
      </c>
      <c r="L7" s="10">
        <f t="shared" si="0"/>
        <v>0.5</v>
      </c>
      <c r="M7" s="10">
        <f t="shared" si="1"/>
        <v>0.75187969924812026</v>
      </c>
      <c r="N7" s="11">
        <f t="shared" si="2"/>
        <v>66.5</v>
      </c>
      <c r="O7" s="11">
        <f t="shared" si="3"/>
        <v>66.5</v>
      </c>
    </row>
    <row r="8" spans="1:15" s="4" customFormat="1" ht="21" customHeight="1" x14ac:dyDescent="0.25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1:15" s="30" customFormat="1" ht="15.75" customHeight="1" x14ac:dyDescent="0.2">
      <c r="A9" s="33"/>
      <c r="B9" s="34"/>
      <c r="C9" s="34"/>
      <c r="D9" s="34"/>
      <c r="E9" s="34"/>
      <c r="F9" s="34"/>
      <c r="G9" s="34"/>
      <c r="H9" s="34"/>
      <c r="I9" s="35"/>
      <c r="J9" s="35"/>
      <c r="K9" s="36"/>
      <c r="L9" s="28"/>
      <c r="M9" s="28"/>
      <c r="N9" s="28"/>
      <c r="O9" s="29"/>
    </row>
    <row r="10" spans="1:15" ht="15.75" customHeight="1" x14ac:dyDescent="0.25">
      <c r="A10" s="22" t="s">
        <v>20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</row>
    <row r="11" spans="1:15" ht="15.75" x14ac:dyDescent="0.25">
      <c r="A11" s="23"/>
      <c r="B11" s="23"/>
      <c r="C11" s="23"/>
      <c r="D11" s="23"/>
      <c r="E11" s="12"/>
      <c r="F11" s="13"/>
      <c r="G11" s="14"/>
      <c r="H11" s="15"/>
      <c r="I11" s="15"/>
      <c r="J11" s="15"/>
      <c r="K11" s="16"/>
      <c r="L11" s="16"/>
      <c r="M11" s="16"/>
      <c r="N11" s="16"/>
      <c r="O11" s="16"/>
    </row>
    <row r="12" spans="1:15" ht="15.75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ht="15.7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5" spans="1:15" x14ac:dyDescent="0.2">
      <c r="K15" s="17"/>
    </row>
  </sheetData>
  <mergeCells count="13">
    <mergeCell ref="A9:H9"/>
    <mergeCell ref="A10:O10"/>
    <mergeCell ref="A11:D11"/>
    <mergeCell ref="K1:O1"/>
    <mergeCell ref="A2:O2"/>
    <mergeCell ref="A3:A4"/>
    <mergeCell ref="B3:B4"/>
    <mergeCell ref="C3:C4"/>
    <mergeCell ref="D3:D4"/>
    <mergeCell ref="E3:E4"/>
    <mergeCell ref="F3:H3"/>
    <mergeCell ref="K3:M3"/>
    <mergeCell ref="N3:O3"/>
  </mergeCells>
  <pageMargins left="0.7" right="0.7" top="0.75" bottom="0.75" header="0.3" footer="0.3"/>
  <pageSetup paperSize="9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ЭТП ТОРГИ-ОНЛАЙН</dc:creator>
  <cp:lastModifiedBy>Zakupki</cp:lastModifiedBy>
  <cp:revision>3</cp:revision>
  <dcterms:created xsi:type="dcterms:W3CDTF">2014-05-19T23:28:21Z</dcterms:created>
  <dcterms:modified xsi:type="dcterms:W3CDTF">2024-11-21T11:33:00Z</dcterms:modified>
</cp:coreProperties>
</file>