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2to\Desktop\СОСТАВЛЕНИЕ 2024\8613004305 МАОУ ХУЛИМСУНТСКАЯ СОШ С КАДЕТСКИМИ И МАРИИНСКИМИ КЛАССАМИ\бакалея\"/>
    </mc:Choice>
  </mc:AlternateContent>
  <bookViews>
    <workbookView xWindow="0" yWindow="0" windowWidth="28770" windowHeight="1173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17" i="1" l="1"/>
  <c r="N17" i="1" s="1"/>
  <c r="O17" i="1" s="1"/>
  <c r="K16" i="1"/>
  <c r="N16" i="1" s="1"/>
  <c r="O16" i="1" s="1"/>
  <c r="K15" i="1"/>
  <c r="N15" i="1" s="1"/>
  <c r="O15" i="1" s="1"/>
  <c r="K14" i="1"/>
  <c r="N14" i="1" s="1"/>
  <c r="O14" i="1" s="1"/>
  <c r="K13" i="1"/>
  <c r="L13" i="1" s="1"/>
  <c r="M13" i="1" s="1"/>
  <c r="K12" i="1"/>
  <c r="L12" i="1" s="1"/>
  <c r="M12" i="1" s="1"/>
  <c r="K11" i="1"/>
  <c r="N11" i="1" s="1"/>
  <c r="O11" i="1" s="1"/>
  <c r="K10" i="1"/>
  <c r="L10" i="1" s="1"/>
  <c r="M10" i="1" s="1"/>
  <c r="K9" i="1"/>
  <c r="L9" i="1" s="1"/>
  <c r="M9" i="1" s="1"/>
  <c r="L17" i="1" l="1"/>
  <c r="M17" i="1" s="1"/>
  <c r="L16" i="1"/>
  <c r="M16" i="1" s="1"/>
  <c r="L15" i="1"/>
  <c r="M15" i="1" s="1"/>
  <c r="L14" i="1"/>
  <c r="M14" i="1" s="1"/>
  <c r="N13" i="1"/>
  <c r="O13" i="1" s="1"/>
  <c r="N12" i="1"/>
  <c r="O12" i="1" s="1"/>
  <c r="L11" i="1"/>
  <c r="M11" i="1" s="1"/>
  <c r="N10" i="1"/>
  <c r="O10" i="1" s="1"/>
  <c r="N9" i="1"/>
  <c r="O9" i="1" s="1"/>
  <c r="K6" i="1"/>
  <c r="N6" i="1" s="1"/>
  <c r="O6" i="1" s="1"/>
  <c r="K7" i="1"/>
  <c r="N7" i="1" s="1"/>
  <c r="O7" i="1" s="1"/>
  <c r="K8" i="1"/>
  <c r="N8" i="1" s="1"/>
  <c r="O8" i="1" s="1"/>
  <c r="L8" i="1" l="1"/>
  <c r="M8" i="1" s="1"/>
  <c r="L7" i="1"/>
  <c r="M7" i="1" s="1"/>
  <c r="L6" i="1"/>
  <c r="M6" i="1" s="1"/>
  <c r="K5" i="1"/>
  <c r="N5" i="1" s="1"/>
  <c r="L5" i="1" l="1"/>
  <c r="M5" i="1" s="1"/>
  <c r="O5" i="1"/>
  <c r="O18" i="1" l="1"/>
  <c r="K20" i="1" s="1"/>
</calcChain>
</file>

<file path=xl/sharedStrings.xml><?xml version="1.0" encoding="utf-8"?>
<sst xmlns="http://schemas.openxmlformats.org/spreadsheetml/2006/main" count="62" uniqueCount="40">
  <si>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</si>
  <si>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</si>
  <si>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</si>
  <si>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</si>
  <si>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</si>
  <si>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</si>
  <si>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</si>
  <si>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</si>
  <si>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</si>
  <si>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</si>
  <si>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</si>
  <si>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</si>
  <si>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</si>
  <si>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</si>
  <si>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</si>
  <si>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</si>
  <si>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</si>
  <si>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</si>
  <si>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</si>
  <si>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</si>
  <si>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ТЗ</t>
  </si>
  <si>
    <t>кг</t>
  </si>
  <si>
    <t>Макаронные изделия</t>
  </si>
  <si>
    <t>шт</t>
  </si>
  <si>
    <t>Обоснование начальной (максимальной) цены Договора на поставку продуктов питания (бакалея)</t>
  </si>
  <si>
    <t xml:space="preserve">При определениеии начальной (максимальной) цены Договора на поставку продуктов питания (бакалея) применен метод сопоставимых рыночных цен (анализ рынка). </t>
  </si>
  <si>
    <t>Крупа пшено</t>
  </si>
  <si>
    <t>Крупа гречневая</t>
  </si>
  <si>
    <t>Крупа рис</t>
  </si>
  <si>
    <t>Дрожжи</t>
  </si>
  <si>
    <t>Сахар песок</t>
  </si>
  <si>
    <t>пч</t>
  </si>
  <si>
    <t>Приложение № 2
к запросу оферт в электронной форме 
от «___» ________ 2024 г. № ___</t>
  </si>
  <si>
    <t>Крупа манная</t>
  </si>
  <si>
    <t>Мука</t>
  </si>
  <si>
    <t>Чай черный</t>
  </si>
  <si>
    <t>Клюква</t>
  </si>
  <si>
    <t>Какао</t>
  </si>
  <si>
    <t>Кофейный напиток</t>
  </si>
  <si>
    <t>Яйцо св.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</si>
</sst>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5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4" fontId="2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0" xfId="0" applyFont="1" applyAlignment="1"/>
    <xf numFmtId="0" fontId="2" fillId="0" borderId="0" xfId="0" applyFont="1" applyAlignment="1"/>
    <xf numFmtId="0" fontId="11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7" zoomScaleNormal="100" workbookViewId="0">
      <selection activeCell="H17" sqref="H17"/>
    </sheetView>
  </sheetViews>
  <sheetFormatPr defaultColWidth="9.140625" defaultRowHeight="12.75" x14ac:dyDescent="0.2"/>
  <cols>
    <col min="1" max="1" width="3.140625" style="1" bestFit="1" customWidth="1"/>
    <col min="2" max="2" width="31.42578125" style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1.28515625" style="1" bestFit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35" t="s">
        <v>32</v>
      </c>
      <c r="L1" s="35"/>
      <c r="M1" s="35"/>
      <c r="N1" s="35"/>
      <c r="O1" s="35"/>
    </row>
    <row r="2" spans="1:15" ht="39" customHeight="1" x14ac:dyDescent="0.2">
      <c r="A2" s="36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9" customHeight="1" x14ac:dyDescent="0.2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38"/>
      <c r="H3" s="38"/>
      <c r="I3" s="2"/>
      <c r="J3" s="2"/>
      <c r="K3" s="40" t="s">
        <v>6</v>
      </c>
      <c r="L3" s="40"/>
      <c r="M3" s="40"/>
      <c r="N3" s="41" t="s">
        <v>7</v>
      </c>
      <c r="O3" s="41"/>
    </row>
    <row r="4" spans="1:15" ht="144" customHeight="1" x14ac:dyDescent="0.2">
      <c r="A4" s="38"/>
      <c r="B4" s="39"/>
      <c r="C4" s="38"/>
      <c r="D4" s="39"/>
      <c r="E4" s="39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31.5" x14ac:dyDescent="0.25">
      <c r="A5" s="22">
        <v>1</v>
      </c>
      <c r="B5" s="28" t="s">
        <v>33</v>
      </c>
      <c r="C5" s="23" t="s">
        <v>20</v>
      </c>
      <c r="D5" s="31" t="s">
        <v>21</v>
      </c>
      <c r="E5" s="29">
        <v>10</v>
      </c>
      <c r="F5" s="42">
        <v>125</v>
      </c>
      <c r="G5" s="43">
        <v>125</v>
      </c>
      <c r="H5" s="43">
        <v>125</v>
      </c>
      <c r="I5" s="7"/>
      <c r="J5" s="7"/>
      <c r="K5" s="7">
        <f t="shared" ref="K5:K17" si="0">AVERAGE(F5:H5)</f>
        <v>125</v>
      </c>
      <c r="L5" s="9">
        <f t="shared" ref="L5:L17" si="1">SQRT(((SUM((POWER(H5-K5,2)),(POWER(G5-K5,2)),(POWER(F5-K5,2)))/(COLUMNS(F5:H5)-1))))</f>
        <v>0</v>
      </c>
      <c r="M5" s="9">
        <f t="shared" ref="M5:M17" si="2">L5/K5*100</f>
        <v>0</v>
      </c>
      <c r="N5" s="10">
        <f>ROUND(K5,2)</f>
        <v>125</v>
      </c>
      <c r="O5" s="10">
        <f t="shared" ref="O5:O17" si="3">N5*E5</f>
        <v>1250</v>
      </c>
    </row>
    <row r="6" spans="1:15" s="4" customFormat="1" ht="31.5" x14ac:dyDescent="0.25">
      <c r="A6" s="22">
        <v>2</v>
      </c>
      <c r="B6" s="28" t="s">
        <v>28</v>
      </c>
      <c r="C6" s="23" t="s">
        <v>20</v>
      </c>
      <c r="D6" s="30" t="s">
        <v>21</v>
      </c>
      <c r="E6" s="28">
        <v>130</v>
      </c>
      <c r="F6" s="42">
        <v>150</v>
      </c>
      <c r="G6" s="43">
        <v>125</v>
      </c>
      <c r="H6" s="43">
        <v>125</v>
      </c>
      <c r="I6" s="7"/>
      <c r="J6" s="7"/>
      <c r="K6" s="7">
        <f t="shared" si="0"/>
        <v>133.33333333333334</v>
      </c>
      <c r="L6" s="9">
        <f t="shared" si="1"/>
        <v>14.433756729740644</v>
      </c>
      <c r="M6" s="9">
        <f t="shared" si="2"/>
        <v>10.825317547305483</v>
      </c>
      <c r="N6" s="10">
        <f t="shared" ref="N6:N17" si="4">ROUND(K6,2)</f>
        <v>133.33000000000001</v>
      </c>
      <c r="O6" s="10">
        <f t="shared" si="3"/>
        <v>17332.900000000001</v>
      </c>
    </row>
    <row r="7" spans="1:15" s="4" customFormat="1" ht="31.5" x14ac:dyDescent="0.25">
      <c r="A7" s="22">
        <v>3</v>
      </c>
      <c r="B7" s="28" t="s">
        <v>26</v>
      </c>
      <c r="C7" s="23" t="s">
        <v>20</v>
      </c>
      <c r="D7" s="30" t="s">
        <v>21</v>
      </c>
      <c r="E7" s="28">
        <v>10</v>
      </c>
      <c r="F7" s="42">
        <v>150</v>
      </c>
      <c r="G7" s="43">
        <v>125</v>
      </c>
      <c r="H7" s="43">
        <v>125</v>
      </c>
      <c r="I7" s="7"/>
      <c r="J7" s="7"/>
      <c r="K7" s="7">
        <f t="shared" si="0"/>
        <v>133.33333333333334</v>
      </c>
      <c r="L7" s="9">
        <f t="shared" si="1"/>
        <v>14.433756729740644</v>
      </c>
      <c r="M7" s="9">
        <f t="shared" si="2"/>
        <v>10.825317547305483</v>
      </c>
      <c r="N7" s="10">
        <f t="shared" si="4"/>
        <v>133.33000000000001</v>
      </c>
      <c r="O7" s="10">
        <f t="shared" si="3"/>
        <v>1333.3000000000002</v>
      </c>
    </row>
    <row r="8" spans="1:15" s="4" customFormat="1" ht="31.5" x14ac:dyDescent="0.25">
      <c r="A8" s="22">
        <v>4</v>
      </c>
      <c r="B8" s="28" t="s">
        <v>27</v>
      </c>
      <c r="C8" s="23" t="s">
        <v>20</v>
      </c>
      <c r="D8" s="30" t="s">
        <v>21</v>
      </c>
      <c r="E8" s="28">
        <v>10</v>
      </c>
      <c r="F8" s="42">
        <v>150</v>
      </c>
      <c r="G8" s="43">
        <v>125</v>
      </c>
      <c r="H8" s="43">
        <v>125</v>
      </c>
      <c r="I8" s="7"/>
      <c r="J8" s="7"/>
      <c r="K8" s="7">
        <f t="shared" si="0"/>
        <v>133.33333333333334</v>
      </c>
      <c r="L8" s="9">
        <f t="shared" si="1"/>
        <v>14.433756729740644</v>
      </c>
      <c r="M8" s="9">
        <f t="shared" si="2"/>
        <v>10.825317547305483</v>
      </c>
      <c r="N8" s="10">
        <f t="shared" si="4"/>
        <v>133.33000000000001</v>
      </c>
      <c r="O8" s="10">
        <f t="shared" si="3"/>
        <v>1333.3000000000002</v>
      </c>
    </row>
    <row r="9" spans="1:15" s="4" customFormat="1" ht="31.5" x14ac:dyDescent="0.25">
      <c r="A9" s="22">
        <v>5</v>
      </c>
      <c r="B9" s="28" t="s">
        <v>22</v>
      </c>
      <c r="C9" s="23" t="s">
        <v>20</v>
      </c>
      <c r="D9" s="30" t="s">
        <v>21</v>
      </c>
      <c r="E9" s="28">
        <v>100</v>
      </c>
      <c r="F9" s="42">
        <v>120</v>
      </c>
      <c r="G9" s="43">
        <v>100</v>
      </c>
      <c r="H9" s="43">
        <v>100</v>
      </c>
      <c r="I9" s="7"/>
      <c r="J9" s="7"/>
      <c r="K9" s="7">
        <f t="shared" si="0"/>
        <v>106.66666666666667</v>
      </c>
      <c r="L9" s="9">
        <f t="shared" si="1"/>
        <v>11.547005383792516</v>
      </c>
      <c r="M9" s="9">
        <f t="shared" si="2"/>
        <v>10.825317547305485</v>
      </c>
      <c r="N9" s="10">
        <f t="shared" si="4"/>
        <v>106.67</v>
      </c>
      <c r="O9" s="10">
        <f t="shared" si="3"/>
        <v>10667</v>
      </c>
    </row>
    <row r="10" spans="1:15" s="4" customFormat="1" ht="31.5" x14ac:dyDescent="0.25">
      <c r="A10" s="22">
        <v>6</v>
      </c>
      <c r="B10" s="28" t="s">
        <v>34</v>
      </c>
      <c r="C10" s="23" t="s">
        <v>20</v>
      </c>
      <c r="D10" s="30" t="s">
        <v>21</v>
      </c>
      <c r="E10" s="28">
        <v>155</v>
      </c>
      <c r="F10" s="42">
        <v>120</v>
      </c>
      <c r="G10" s="43">
        <v>100</v>
      </c>
      <c r="H10" s="43">
        <v>100</v>
      </c>
      <c r="I10" s="7"/>
      <c r="J10" s="7"/>
      <c r="K10" s="7">
        <f t="shared" si="0"/>
        <v>106.66666666666667</v>
      </c>
      <c r="L10" s="9">
        <f t="shared" si="1"/>
        <v>11.547005383792516</v>
      </c>
      <c r="M10" s="9">
        <f t="shared" si="2"/>
        <v>10.825317547305485</v>
      </c>
      <c r="N10" s="10">
        <f t="shared" si="4"/>
        <v>106.67</v>
      </c>
      <c r="O10" s="10">
        <f t="shared" si="3"/>
        <v>16533.849999999999</v>
      </c>
    </row>
    <row r="11" spans="1:15" s="4" customFormat="1" ht="31.5" x14ac:dyDescent="0.25">
      <c r="A11" s="22">
        <v>7</v>
      </c>
      <c r="B11" s="28" t="s">
        <v>35</v>
      </c>
      <c r="C11" s="23" t="s">
        <v>20</v>
      </c>
      <c r="D11" s="30" t="s">
        <v>31</v>
      </c>
      <c r="E11" s="28">
        <v>50</v>
      </c>
      <c r="F11" s="42">
        <v>120</v>
      </c>
      <c r="G11" s="43">
        <v>100</v>
      </c>
      <c r="H11" s="43">
        <v>100</v>
      </c>
      <c r="I11" s="7"/>
      <c r="J11" s="7"/>
      <c r="K11" s="7">
        <f t="shared" si="0"/>
        <v>106.66666666666667</v>
      </c>
      <c r="L11" s="9">
        <f t="shared" si="1"/>
        <v>11.547005383792516</v>
      </c>
      <c r="M11" s="9">
        <f t="shared" si="2"/>
        <v>10.825317547305485</v>
      </c>
      <c r="N11" s="10">
        <f t="shared" si="4"/>
        <v>106.67</v>
      </c>
      <c r="O11" s="10">
        <f t="shared" si="3"/>
        <v>5333.5</v>
      </c>
    </row>
    <row r="12" spans="1:15" s="4" customFormat="1" ht="31.5" x14ac:dyDescent="0.25">
      <c r="A12" s="22">
        <v>8</v>
      </c>
      <c r="B12" s="28" t="s">
        <v>36</v>
      </c>
      <c r="C12" s="23" t="s">
        <v>20</v>
      </c>
      <c r="D12" s="31" t="s">
        <v>21</v>
      </c>
      <c r="E12" s="29">
        <v>5</v>
      </c>
      <c r="F12" s="42">
        <v>150</v>
      </c>
      <c r="G12" s="43">
        <v>140</v>
      </c>
      <c r="H12" s="43">
        <v>140</v>
      </c>
      <c r="I12" s="7"/>
      <c r="J12" s="7"/>
      <c r="K12" s="7">
        <f t="shared" si="0"/>
        <v>143.33333333333334</v>
      </c>
      <c r="L12" s="9">
        <f t="shared" si="1"/>
        <v>5.7735026918962573</v>
      </c>
      <c r="M12" s="9">
        <f t="shared" si="2"/>
        <v>4.0280251338811093</v>
      </c>
      <c r="N12" s="10">
        <f t="shared" si="4"/>
        <v>143.33000000000001</v>
      </c>
      <c r="O12" s="10">
        <f t="shared" si="3"/>
        <v>716.65000000000009</v>
      </c>
    </row>
    <row r="13" spans="1:15" s="4" customFormat="1" ht="31.5" x14ac:dyDescent="0.25">
      <c r="A13" s="22">
        <v>9</v>
      </c>
      <c r="B13" s="28" t="s">
        <v>29</v>
      </c>
      <c r="C13" s="23" t="s">
        <v>20</v>
      </c>
      <c r="D13" s="31" t="s">
        <v>31</v>
      </c>
      <c r="E13" s="29">
        <v>10</v>
      </c>
      <c r="F13" s="42">
        <v>90</v>
      </c>
      <c r="G13" s="43">
        <v>80</v>
      </c>
      <c r="H13" s="43">
        <v>80</v>
      </c>
      <c r="I13" s="7"/>
      <c r="J13" s="7"/>
      <c r="K13" s="7">
        <f t="shared" si="0"/>
        <v>83.333333333333329</v>
      </c>
      <c r="L13" s="9">
        <f t="shared" si="1"/>
        <v>5.7735026918962573</v>
      </c>
      <c r="M13" s="9">
        <f t="shared" si="2"/>
        <v>6.9282032302755088</v>
      </c>
      <c r="N13" s="10">
        <f t="shared" si="4"/>
        <v>83.33</v>
      </c>
      <c r="O13" s="10">
        <f t="shared" si="3"/>
        <v>833.3</v>
      </c>
    </row>
    <row r="14" spans="1:15" s="4" customFormat="1" ht="31.5" x14ac:dyDescent="0.25">
      <c r="A14" s="22">
        <v>10</v>
      </c>
      <c r="B14" s="28" t="s">
        <v>30</v>
      </c>
      <c r="C14" s="23" t="s">
        <v>20</v>
      </c>
      <c r="D14" s="31" t="s">
        <v>21</v>
      </c>
      <c r="E14" s="29">
        <v>125</v>
      </c>
      <c r="F14" s="42">
        <v>100</v>
      </c>
      <c r="G14" s="43">
        <v>90</v>
      </c>
      <c r="H14" s="43">
        <v>90</v>
      </c>
      <c r="I14" s="7"/>
      <c r="J14" s="7"/>
      <c r="K14" s="7">
        <f t="shared" si="0"/>
        <v>93.333333333333329</v>
      </c>
      <c r="L14" s="9">
        <f t="shared" si="1"/>
        <v>5.7735026918962573</v>
      </c>
      <c r="M14" s="9">
        <f t="shared" si="2"/>
        <v>6.1858957413174185</v>
      </c>
      <c r="N14" s="10">
        <f t="shared" si="4"/>
        <v>93.33</v>
      </c>
      <c r="O14" s="10">
        <f t="shared" si="3"/>
        <v>11666.25</v>
      </c>
    </row>
    <row r="15" spans="1:15" s="4" customFormat="1" ht="31.5" x14ac:dyDescent="0.25">
      <c r="A15" s="22">
        <v>11</v>
      </c>
      <c r="B15" s="28" t="s">
        <v>37</v>
      </c>
      <c r="C15" s="23" t="s">
        <v>20</v>
      </c>
      <c r="D15" s="31" t="s">
        <v>31</v>
      </c>
      <c r="E15" s="29">
        <v>25</v>
      </c>
      <c r="F15" s="42">
        <v>80</v>
      </c>
      <c r="G15" s="43">
        <v>80</v>
      </c>
      <c r="H15" s="43">
        <v>80</v>
      </c>
      <c r="I15" s="7"/>
      <c r="J15" s="7"/>
      <c r="K15" s="7">
        <f t="shared" si="0"/>
        <v>80</v>
      </c>
      <c r="L15" s="9">
        <f t="shared" si="1"/>
        <v>0</v>
      </c>
      <c r="M15" s="9">
        <f t="shared" si="2"/>
        <v>0</v>
      </c>
      <c r="N15" s="10">
        <f t="shared" si="4"/>
        <v>80</v>
      </c>
      <c r="O15" s="10">
        <f t="shared" si="3"/>
        <v>2000</v>
      </c>
    </row>
    <row r="16" spans="1:15" s="4" customFormat="1" ht="31.5" x14ac:dyDescent="0.25">
      <c r="A16" s="22">
        <v>12</v>
      </c>
      <c r="B16" s="28" t="s">
        <v>38</v>
      </c>
      <c r="C16" s="23" t="s">
        <v>20</v>
      </c>
      <c r="D16" s="31" t="s">
        <v>31</v>
      </c>
      <c r="E16" s="29">
        <v>20</v>
      </c>
      <c r="F16" s="42">
        <v>80</v>
      </c>
      <c r="G16" s="43">
        <v>80</v>
      </c>
      <c r="H16" s="43">
        <v>80</v>
      </c>
      <c r="I16" s="7"/>
      <c r="J16" s="7"/>
      <c r="K16" s="7">
        <f t="shared" si="0"/>
        <v>80</v>
      </c>
      <c r="L16" s="9">
        <f t="shared" si="1"/>
        <v>0</v>
      </c>
      <c r="M16" s="9">
        <f t="shared" si="2"/>
        <v>0</v>
      </c>
      <c r="N16" s="10">
        <f t="shared" si="4"/>
        <v>80</v>
      </c>
      <c r="O16" s="10">
        <f t="shared" si="3"/>
        <v>1600</v>
      </c>
    </row>
    <row r="17" spans="1:15" s="4" customFormat="1" ht="31.5" x14ac:dyDescent="0.25">
      <c r="A17" s="22">
        <v>13</v>
      </c>
      <c r="B17" s="28" t="s">
        <v>39</v>
      </c>
      <c r="C17" s="23" t="s">
        <v>20</v>
      </c>
      <c r="D17" s="31" t="s">
        <v>23</v>
      </c>
      <c r="E17" s="29">
        <v>180</v>
      </c>
      <c r="F17" s="20">
        <v>25</v>
      </c>
      <c r="G17" s="7">
        <v>20</v>
      </c>
      <c r="H17" s="7">
        <v>20</v>
      </c>
      <c r="I17" s="7"/>
      <c r="J17" s="7"/>
      <c r="K17" s="7">
        <f t="shared" si="0"/>
        <v>21.666666666666668</v>
      </c>
      <c r="L17" s="9">
        <f t="shared" si="1"/>
        <v>2.8867513459481291</v>
      </c>
      <c r="M17" s="9">
        <f t="shared" si="2"/>
        <v>13.323467750529828</v>
      </c>
      <c r="N17" s="10">
        <f t="shared" si="4"/>
        <v>21.67</v>
      </c>
      <c r="O17" s="10">
        <f t="shared" si="3"/>
        <v>3900.6000000000004</v>
      </c>
    </row>
    <row r="18" spans="1:15" s="4" customFormat="1" ht="21" customHeight="1" x14ac:dyDescent="0.25">
      <c r="A18" s="5"/>
      <c r="B18" s="21"/>
      <c r="C18" s="6"/>
      <c r="D18" s="24"/>
      <c r="E18" s="21"/>
      <c r="F18" s="7"/>
      <c r="G18" s="8"/>
      <c r="H18" s="7"/>
      <c r="I18" s="7"/>
      <c r="J18" s="7"/>
      <c r="K18" s="7"/>
      <c r="L18" s="9"/>
      <c r="M18" s="9"/>
      <c r="N18" s="10"/>
      <c r="O18" s="10">
        <f>SUM(O5:O17)</f>
        <v>74500.650000000009</v>
      </c>
    </row>
    <row r="19" spans="1:15" s="4" customFormat="1" ht="21" customHeight="1" x14ac:dyDescent="0.25">
      <c r="A19" s="5"/>
    </row>
    <row r="20" spans="1:15" ht="15.75" customHeight="1" x14ac:dyDescent="0.2">
      <c r="A20" s="32" t="s">
        <v>18</v>
      </c>
      <c r="B20" s="32"/>
      <c r="C20" s="32"/>
      <c r="D20" s="32"/>
      <c r="E20" s="32"/>
      <c r="F20" s="32"/>
      <c r="G20" s="32"/>
      <c r="H20" s="32"/>
      <c r="I20" s="11"/>
      <c r="J20" s="11"/>
      <c r="K20" s="10">
        <f>O18</f>
        <v>74500.650000000009</v>
      </c>
      <c r="L20" s="12" t="s">
        <v>19</v>
      </c>
      <c r="M20" s="12"/>
      <c r="N20" s="12"/>
      <c r="O20" s="13"/>
    </row>
    <row r="21" spans="1:15" ht="33" customHeight="1" x14ac:dyDescent="0.25">
      <c r="A21" s="33" t="s">
        <v>25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15" ht="15.75" x14ac:dyDescent="0.25">
      <c r="A22" s="35"/>
      <c r="B22" s="35"/>
      <c r="C22" s="35"/>
      <c r="D22" s="35"/>
      <c r="E22" s="14"/>
      <c r="F22" s="15"/>
      <c r="G22" s="16"/>
      <c r="H22" s="17"/>
      <c r="I22" s="17"/>
      <c r="J22" s="17"/>
      <c r="K22" s="18"/>
      <c r="L22" s="18"/>
      <c r="M22" s="18"/>
      <c r="N22" s="18"/>
      <c r="O22" s="18"/>
    </row>
    <row r="23" spans="1:15" ht="18.75" x14ac:dyDescent="0.3">
      <c r="A23" s="1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14"/>
    </row>
    <row r="24" spans="1:15" ht="15.75" x14ac:dyDescent="0.25">
      <c r="A24" s="14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14"/>
    </row>
    <row r="25" spans="1:15" ht="36" customHeight="1" x14ac:dyDescent="0.3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5" x14ac:dyDescent="0.2">
      <c r="K26" s="19"/>
    </row>
  </sheetData>
  <mergeCells count="13">
    <mergeCell ref="A20:H20"/>
    <mergeCell ref="A21:O21"/>
    <mergeCell ref="A22:D22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scale="5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pc2torgi@yahoo.com</cp:lastModifiedBy>
  <cp:revision>3</cp:revision>
  <cp:lastPrinted>2024-08-28T07:38:39Z</cp:lastPrinted>
  <dcterms:created xsi:type="dcterms:W3CDTF">2014-05-19T23:28:21Z</dcterms:created>
  <dcterms:modified xsi:type="dcterms:W3CDTF">2024-10-30T07:55:11Z</dcterms:modified>
</cp:coreProperties>
</file>